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15" windowHeight="6390" activeTab="0"/>
  </bookViews>
  <sheets>
    <sheet name="ปก" sheetId="1" r:id="rId1"/>
    <sheet name="ผ07" sheetId="2" r:id="rId2"/>
    <sheet name="ย.1" sheetId="3" r:id="rId3"/>
    <sheet name="เปลี่ยนแปลง" sheetId="4" r:id="rId4"/>
    <sheet name="ย.2" sheetId="5" r:id="rId5"/>
    <sheet name="ย.4" sheetId="6" r:id="rId6"/>
    <sheet name="ย.5" sheetId="7" r:id="rId7"/>
    <sheet name="ย.5เปลี่ยนแปลง" sheetId="8" r:id="rId8"/>
    <sheet name="ย.6" sheetId="9" r:id="rId9"/>
    <sheet name="ผ02เพิ่มเติม-1ชช" sheetId="10" r:id="rId10"/>
    <sheet name="ผ02เปลี่ยนแปลง-12ชุมชน" sheetId="11" r:id="rId11"/>
    <sheet name="ผ03" sheetId="12" r:id="rId12"/>
    <sheet name="ผ05" sheetId="13" r:id="rId13"/>
    <sheet name="ผ08" sheetId="14" r:id="rId14"/>
  </sheets>
  <definedNames/>
  <calcPr fullCalcOnLoad="1"/>
</workbook>
</file>

<file path=xl/sharedStrings.xml><?xml version="1.0" encoding="utf-8"?>
<sst xmlns="http://schemas.openxmlformats.org/spreadsheetml/2006/main" count="3358" uniqueCount="864">
  <si>
    <t>ที่</t>
  </si>
  <si>
    <t>โครงการ</t>
  </si>
  <si>
    <t>วัตถุประสงค์</t>
  </si>
  <si>
    <t>-</t>
  </si>
  <si>
    <t>2</t>
  </si>
  <si>
    <t>3</t>
  </si>
  <si>
    <t>1</t>
  </si>
  <si>
    <t>งบประมาณและที่ผ่านมา</t>
  </si>
  <si>
    <t>เป้าหมาย
(ผลผลิตของโครงการ)</t>
  </si>
  <si>
    <t>ตัวชี้วัด
(KPI)</t>
  </si>
  <si>
    <t>ผลที่คาดว่า
จะได้รับ</t>
  </si>
  <si>
    <t>2561
(บาท)</t>
  </si>
  <si>
    <t>2562
(บาท)</t>
  </si>
  <si>
    <t>2563
(บาท)</t>
  </si>
  <si>
    <t>2564
(บาท)</t>
  </si>
  <si>
    <t>1. ยุทธศาสตร์การพัฒนาด้านโครงสร้างพื้นฐาน</t>
  </si>
  <si>
    <t>ก.</t>
  </si>
  <si>
    <t>ยุทธศาสตร์จังหวัดที่ 5 เสริมสร้างมาตรฐานการดำรงชีวิต และการมีส่วนร่วมของประชาชนตามหลักปรัชญาของเศรษฐกิจพอเพียง</t>
  </si>
  <si>
    <t xml:space="preserve">    </t>
  </si>
  <si>
    <t>ยุทธศาสตร์จังหวัดที่ 6  สร้างความเข้มแข็งและเพิ่มขีดความสามารถของภาคพานิชยกรรม และภาคการบริการสู่การแข่งขันในระดับสากล</t>
  </si>
  <si>
    <t>ข.</t>
  </si>
  <si>
    <t>ยุทธศาสตร์การพัฒนาขององค์กรปกครองส่วนท้องถิ่นในเขตจังหวัดที่ 5  การพัฒนาโครงสร้างพื้นฐานทุกด้านอย่างสมดุลและยั่งยืน</t>
  </si>
  <si>
    <t>หน่วยงาน
รับผิดชอบหลัก</t>
  </si>
  <si>
    <t>(ชุมชนหนองแหวน)</t>
  </si>
  <si>
    <t xml:space="preserve"> 1.5 แผนงานเคหะและชุมชน</t>
  </si>
  <si>
    <t>กองช่าง</t>
  </si>
  <si>
    <t>และทรัพย์สินยิ่งขึ้น</t>
  </si>
  <si>
    <t>มาตรฐาน</t>
  </si>
  <si>
    <t>มาตรฐานยิ่งขึ้น</t>
  </si>
  <si>
    <t>สัญจรไปมามีความปลอดภัย</t>
  </si>
  <si>
    <t>เดินทางสัญจร</t>
  </si>
  <si>
    <t>ในชีวิตและทรัพย์สิน</t>
  </si>
  <si>
    <t>4</t>
  </si>
  <si>
    <t>๒๕๕9 = -</t>
  </si>
  <si>
    <t>๒๕๕8 = -</t>
  </si>
  <si>
    <t>5</t>
  </si>
  <si>
    <t>บัญชีสรุปจำนวนโครงการพัฒนา</t>
  </si>
  <si>
    <t>เทศบาลตำบลเมืองแกลง อำเภอแกลง จังหวัดระยอง</t>
  </si>
  <si>
    <t>ยุทธศาสตร์</t>
  </si>
  <si>
    <t>ปี 2561</t>
  </si>
  <si>
    <t>ปี 2562</t>
  </si>
  <si>
    <t>ปี 2563</t>
  </si>
  <si>
    <t>ปี 2564</t>
  </si>
  <si>
    <t>รวม  4  ปี</t>
  </si>
  <si>
    <t>จำนวน</t>
  </si>
  <si>
    <t>งบประมาณ</t>
  </si>
  <si>
    <t>(บาท)</t>
  </si>
  <si>
    <t xml:space="preserve">    1.1 แผนงานบริหารงานทั่วไป</t>
  </si>
  <si>
    <t xml:space="preserve">    1.2 แผนงานรักษาความสงบภายใน</t>
  </si>
  <si>
    <t xml:space="preserve">    1.3 แผนงานการศึกษา</t>
  </si>
  <si>
    <t xml:space="preserve">    1.4 แผนงานสาธารณสุข</t>
  </si>
  <si>
    <t xml:space="preserve">    1.5 แผนงานเคหะและชุมชน</t>
  </si>
  <si>
    <t xml:space="preserve">    1.6 แผนงานสร้างความเข้มแข็งของชุมชน</t>
  </si>
  <si>
    <t xml:space="preserve">    1.7 แผนงานศาสนาวัฒนธรรมและนันทนาการ</t>
  </si>
  <si>
    <t xml:space="preserve">    1.8 แผนงานงบกลาง</t>
  </si>
  <si>
    <t xml:space="preserve">    1.9 แผนงานพาณิชย์ งานกิจการประปา</t>
  </si>
  <si>
    <t>รวม</t>
  </si>
  <si>
    <t>รวมทั้งสิ้น</t>
  </si>
  <si>
    <t>ทำเนียบแผนงานและโครงการ</t>
  </si>
  <si>
    <t>แผนพัฒนาท้องถิ่นสี่ปี (พ.ศ.25๖1- 2564)</t>
  </si>
  <si>
    <t>เทศบาลตำบลเมืองแกลง</t>
  </si>
  <si>
    <t>ทำเนียบแผนงาน/โครงการแผนพัฒนาท้องถิ่นสี่ปี (พ.ศ.25๖1 - 2564)  ฉบับเพิ่มเติม/เปลี่ยนแปลง  ครั้งที่ 4</t>
  </si>
  <si>
    <t>โครงการปรับปรุง</t>
  </si>
  <si>
    <t>ภูมิทัศน์บริเวณ</t>
  </si>
  <si>
    <t>สนามบาสเก็ตบอล</t>
  </si>
  <si>
    <t>ตลาดเทศบาล 4</t>
  </si>
  <si>
    <t>(ชุมชนมาบใหญ่)</t>
  </si>
  <si>
    <t xml:space="preserve"> - เพื่อให้ประชาชนและ</t>
  </si>
  <si>
    <t>เยาวชนที่มาออกกำลังกาย</t>
  </si>
  <si>
    <t>ความปลอดภัย</t>
  </si>
  <si>
    <t xml:space="preserve"> - ปรับปรุงทางเข้า - ออก</t>
  </si>
  <si>
    <t xml:space="preserve"> - เพิ่มแสงสว่างบริเวณโดยรอบ</t>
  </si>
  <si>
    <t xml:space="preserve"> - ปรับปรุงระบบปิด - เปิดแสงสว่าง ภายในสนามบาสเก็ตบอล</t>
  </si>
  <si>
    <t xml:space="preserve"> - ปรับปรุงรางระบายน้ำฝนทั้งสนามฯ</t>
  </si>
  <si>
    <t xml:space="preserve"> - เพิ่มที่นั่งเพื่อให้นักกีฬาได้พักผ่อน โดยรอบ</t>
  </si>
  <si>
    <t xml:space="preserve"> - เทพื้นปูนโดยรอบพร้อมปรับปรุงภูมิทัศน์ให้สวยงาม</t>
  </si>
  <si>
    <t>๒๕60 = -</t>
  </si>
  <si>
    <t>จำนวน 1 งาน</t>
  </si>
  <si>
    <t>ใช้บริการ ได้รับความสะดวก</t>
  </si>
  <si>
    <t>และปลอดภัย</t>
  </si>
  <si>
    <t>- ประชาชนได้รับ</t>
  </si>
  <si>
    <t>ความสะดวกและ</t>
  </si>
  <si>
    <t>มากยิ่งขึ้นในการมา</t>
  </si>
  <si>
    <t>ออกกำลังกาย</t>
  </si>
  <si>
    <t xml:space="preserve"> - มีระบบไฟฟ้าแสงสว่าง</t>
  </si>
  <si>
    <t>ที่ได้มาตรฐาน</t>
  </si>
  <si>
    <t>สว่างที่มีมาตรฐาน</t>
  </si>
  <si>
    <t xml:space="preserve"> -มีระบบไฟฟ้าแสง-</t>
  </si>
  <si>
    <t xml:space="preserve"> 1.7 แผนงานศาสนาวัฒนธรรมและนันทนาการ</t>
  </si>
  <si>
    <t>กองการ</t>
  </si>
  <si>
    <t>ศึกษา</t>
  </si>
  <si>
    <t>ก. ยุทธศาสตร์จังหวัดที่ 5 เสริมสร้างมาตรฐานการดำรงชีวิต และการมีส่วนร่วมของประชาชนตามหลักปรัชญาของเศรษฐกิจพอเพียง</t>
  </si>
  <si>
    <t xml:space="preserve">   ยุทธศาสตร์จังหวัดที่ 6  สร้างความเข้มแข็งและเพิ่มขีดความสามารถของภาคพานิชยกรรม และภาคการบริการสู่การแข่งขันในระดับสากล</t>
  </si>
  <si>
    <t>ข. ยุทธศาสตร์การพัฒนาขององค์กรปกครองส่วนท้องถิ่นในเขตจังหวัดที่ 5  การพัฒนาโครงสร้างพื้นฐานทุกด้านอย่างสมดุลและยั่งยืน</t>
  </si>
  <si>
    <t>เป้าหมาย</t>
  </si>
  <si>
    <t>เปลี่ยนแปลง</t>
  </si>
  <si>
    <t>ตัวชี้วัด</t>
  </si>
  <si>
    <t>ผลที่คาดว่า</t>
  </si>
  <si>
    <t>หน่วยงาน</t>
  </si>
  <si>
    <t>(ผลผลิตของ</t>
  </si>
  <si>
    <t>และ</t>
  </si>
  <si>
    <t>เป็นโครงการ</t>
  </si>
  <si>
    <t>25๖1</t>
  </si>
  <si>
    <t>2562</t>
  </si>
  <si>
    <t>2563</t>
  </si>
  <si>
    <t>2564</t>
  </si>
  <si>
    <t>(KPI)</t>
  </si>
  <si>
    <t>จะได้รับ</t>
  </si>
  <si>
    <t>รับผิดชอบ</t>
  </si>
  <si>
    <t>โครงการ)</t>
  </si>
  <si>
    <t>ที่ผ่านมา</t>
  </si>
  <si>
    <t>บาท</t>
  </si>
  <si>
    <t>หลัก</t>
  </si>
  <si>
    <t>(แผนพัฒนาท้องถิ่น</t>
  </si>
  <si>
    <t xml:space="preserve">สี่ปี พ.ศ.2561 - </t>
  </si>
  <si>
    <t>กอง</t>
  </si>
  <si>
    <t>สาธารณสุข</t>
  </si>
  <si>
    <t>ปี ๒๕๖๐=</t>
  </si>
  <si>
    <t>สาธารณสุขฯ</t>
  </si>
  <si>
    <t>ปี ๒๕๕๙= -</t>
  </si>
  <si>
    <t>ปี ๒๕๕๘= -</t>
  </si>
  <si>
    <t>ข้อ 1)</t>
  </si>
  <si>
    <t xml:space="preserve"> -ประชาชนที่ใช้</t>
  </si>
  <si>
    <t>ประชาชน</t>
  </si>
  <si>
    <t>ปี ๒๕๖๐= -</t>
  </si>
  <si>
    <t>ปี ๒๕๕๙=</t>
  </si>
  <si>
    <t>(ชุมชนสุนทรโวหาร)</t>
  </si>
  <si>
    <t xml:space="preserve">จำนวน </t>
  </si>
  <si>
    <t>พร้อมอุปกรณ์</t>
  </si>
  <si>
    <t xml:space="preserve"> 1.9  แผนงานพาณิชย์  งานกิจการประปา</t>
  </si>
  <si>
    <t>ท่อจ่ายน้ำประปา</t>
  </si>
  <si>
    <t>2564 หน้า 133</t>
  </si>
  <si>
    <t xml:space="preserve">ใช้ท่อ PVC </t>
  </si>
  <si>
    <t>1,659,600</t>
  </si>
  <si>
    <t>1 แห่ง</t>
  </si>
  <si>
    <t>ประปา</t>
  </si>
  <si>
    <t>โครงการปรับปรุงถนน</t>
  </si>
  <si>
    <t>โพธิ์ทองไปบรรจบ</t>
  </si>
  <si>
    <t>ถนนสุขุมวิท</t>
  </si>
  <si>
    <t xml:space="preserve"> - เพื่อปรับปรุงถนนให้ได้</t>
  </si>
  <si>
    <t xml:space="preserve"> - เพื่อให้ประชาชนที่เดินทาง</t>
  </si>
  <si>
    <t xml:space="preserve"> - จำนวน </t>
  </si>
  <si>
    <t>ได้รับความ</t>
  </si>
  <si>
    <t>สะดวกในการ</t>
  </si>
  <si>
    <t>ไปมามีความ</t>
  </si>
  <si>
    <t>ปลอดภัยเพิ่มขึ้น</t>
  </si>
  <si>
    <t xml:space="preserve"> - ทำให้ถนนได้</t>
  </si>
  <si>
    <t>เส้นทางเดินทาง</t>
  </si>
  <si>
    <t>สัญจรไปมาได้รับ</t>
  </si>
  <si>
    <t>ความปลอดภัยในชีวิต</t>
  </si>
  <si>
    <t>(ชุมชนแหลมยาง ,</t>
  </si>
  <si>
    <t xml:space="preserve"> - โดยปรับปรุงด้วยการ</t>
  </si>
  <si>
    <t>เสริมผิว (Overlay) ด้วย</t>
  </si>
  <si>
    <t>ผิวทางพาราแอสฟัลท์ติก</t>
  </si>
  <si>
    <t>8 ม. ยาวไม่น้อยกว่า 1,198 ม.</t>
  </si>
  <si>
    <t>หรือมีพื้นที่ผิวจราจรไม่น้อยกว่า 9,584 ตร.ม.</t>
  </si>
  <si>
    <t>ชุมชนในยางและ</t>
  </si>
  <si>
    <t>โพธิ์ทอง)</t>
  </si>
  <si>
    <t>ขนาดกว้างไม่น้อยกว่า</t>
  </si>
  <si>
    <t>หรือมีพื้นที่ผิวจราจรไม่น้อยกว่า 3,676 ตร.ม.</t>
  </si>
  <si>
    <t>บริเวณรอบศูนย์การศึกษานอกโรงเรียน</t>
  </si>
  <si>
    <t>อำเภอแกลงพร้อมซอยแยก ตลาดเทศบาล 1</t>
  </si>
  <si>
    <t>โครงการจ้างที่ปรึกษา</t>
  </si>
  <si>
    <t>เส้นทางจักรยาน</t>
  </si>
  <si>
    <t>(ชุมชนหนองแหวน ,</t>
  </si>
  <si>
    <t xml:space="preserve"> - เพื่อให้เทศบาลฯ มีข้อมูล</t>
  </si>
  <si>
    <t>ประกอบการตัดสินใจในการ</t>
  </si>
  <si>
    <t>ออกแบบเส้นทางจักรยาน</t>
  </si>
  <si>
    <t>ให้เหมาะสมกับสภาพพื้นที่</t>
  </si>
  <si>
    <t>1 งาน</t>
  </si>
  <si>
    <t xml:space="preserve"> - เทศบาลฯ มีข้อมูล</t>
  </si>
  <si>
    <t>ที่ถูกต้องและชัดเจน</t>
  </si>
  <si>
    <t>ประกอบการตัดสินใจ</t>
  </si>
  <si>
    <t>ที่เหมาะสมกับสภาพ</t>
  </si>
  <si>
    <t>พื้นที่เทศบาลตำบล</t>
  </si>
  <si>
    <t>เมืองแกลง</t>
  </si>
  <si>
    <t>ช่วงตั้งแต่สะพานดำถึง</t>
  </si>
  <si>
    <t>สะพานดอนมะกอก</t>
  </si>
  <si>
    <t xml:space="preserve"> - ปรับปรุงกันสาด</t>
  </si>
  <si>
    <t>โดยรอบ</t>
  </si>
  <si>
    <t xml:space="preserve"> - ปรับปรุงท่อระบายน้ำ</t>
  </si>
  <si>
    <t>และฝารางระบายน้ำ</t>
  </si>
  <si>
    <t>บาสเก็ตบอล จำนวน</t>
  </si>
  <si>
    <t>2 สนาม</t>
  </si>
  <si>
    <t xml:space="preserve"> - ปรับปรุงพื้นสนาม</t>
  </si>
  <si>
    <t xml:space="preserve"> - จำนวน 1 เส้น</t>
  </si>
  <si>
    <t xml:space="preserve"> - ร้อยละ60ของ</t>
  </si>
  <si>
    <t>ประชาชนได้รับ</t>
  </si>
  <si>
    <t>ความสะดวกใน</t>
  </si>
  <si>
    <t>การเดินทางสัญจร</t>
  </si>
  <si>
    <t>ขนาดกว้างประมาณ 4 - 12 ม. ยาวรวมไม่น้อยกว่า 385 ม.</t>
  </si>
  <si>
    <t>ก. ยุทธศาสตร์จังหวัดที่ 5 เสริมสร้างมาตรฐานการดำรงชีวิต และการมีส่วนร่วมของประชาชนตามหลักปรัชญาเศรษฐกิจพอเพียง</t>
  </si>
  <si>
    <t>ข. ยุทธศาสตร์การพัฒนาขององค์กรปกครองส่วนท้องถิ่นในเขตจังหวัดที่ 2 การพัฒนาและส่งเสริมการท่องเที่ยวเชิงอนุรักษ์อย่างสมดุลและยั่งยืน</t>
  </si>
  <si>
    <t xml:space="preserve">   ยุทธศาสตร์การพัฒนาขององค์กรปกครองส่วนท้องถิ่นในเขตจังหวัดที่ 4 การพัฒนาคุณภาพชีวิต สังคมและการเมืองตามหลักปรัชญาเศรษฐกิจพอเพียง</t>
  </si>
  <si>
    <t xml:space="preserve">๔.ยุทธศาสตร์การพัฒนาด้านสังคมและส่งเสริมคุณภาพชีวิต     </t>
  </si>
  <si>
    <t>4.5 แผนงานเคหะและชุมชน</t>
  </si>
  <si>
    <t>สำนักปลัดฯ</t>
  </si>
  <si>
    <t>ตำบลเมืองแกลง</t>
  </si>
  <si>
    <t>โครงการจ้างเหมา</t>
  </si>
  <si>
    <t>เจ้าหน้าที่ดูแลรักษา</t>
  </si>
  <si>
    <t>ระบบไฟฟ้าสาธารณะ</t>
  </si>
  <si>
    <t>ภายในเขตเทศบาล</t>
  </si>
  <si>
    <t>- เพื่อให้มีเจ้าหน้าที่ดูแล</t>
  </si>
  <si>
    <t>มีเจ้าหน้าที่ดูแลรักษา</t>
  </si>
  <si>
    <t>ภายในเขตเทศบาลตำบล</t>
  </si>
  <si>
    <t>16 ชุมชน</t>
  </si>
  <si>
    <t>ประชาชนในเขต</t>
  </si>
  <si>
    <t>เทศบาลฯได้รับความ</t>
  </si>
  <si>
    <t>สะดวกสะบาย</t>
  </si>
  <si>
    <t>มีระบบไฟฟ้าสาธารณะที่ดี</t>
  </si>
  <si>
    <t>ได้มาตรฐาน ปลอดภัย</t>
  </si>
  <si>
    <t xml:space="preserve">ตำบลเมืองแกลง </t>
  </si>
  <si>
    <t>จำนวน 16 ชุมชน</t>
  </si>
  <si>
    <t>รักษาระบบไฟฟ้าสาธารณะ</t>
  </si>
  <si>
    <t>ก. ยุทธศาสตร์จังหวัดที่ 3 ส่งเสริมการพัฒนาภาคอุตสาหกรรมเข้าสู่อุตสาหกรรมเชิงนิเวศน์ ควบคู่กับการรับผิดชอบต่อสังคม</t>
  </si>
  <si>
    <t xml:space="preserve">   ยุทธศาสตร์จังหวัดที่ 4 อนุรักษ์ฟื้นฟูและควบคุมการใช้ทรัพยากรธรรมชาติและรักษาสิ่งแวดล้อมบนพื้นฐานของการมีส่วนร่วม</t>
  </si>
  <si>
    <t>ข. ยุทธศาสตร์การพัฒนาขององค์กรปกครองส่วนท้องถิ่นในเขตจังหวัดที่ 3 การพัฒนาอุตสาหกรรมที่เป็นมิตรและบริหารจัดการทรัพยากรธรรมชาติและสิ่งแวดล้อม อย่างยั่งยืน</t>
  </si>
  <si>
    <t>5. ยุทธศาสตร์การพัฒนาด้านสาธารณสุขและสิ่งแวดล้อม</t>
  </si>
  <si>
    <t>5.4 แผนงานสาธารณสุข</t>
  </si>
  <si>
    <t>1. งานส่งเสริมสุขภาพกลุ่ม</t>
  </si>
  <si>
    <t>ผู้สูงอายุ</t>
  </si>
  <si>
    <t>2. งานสถิติข้อมูลในระบบ</t>
  </si>
  <si>
    <t>JHCIS</t>
  </si>
  <si>
    <t>เทศบาลฯ ได้รับ</t>
  </si>
  <si>
    <t>บริการที่ดี มีคุณภาพ</t>
  </si>
  <si>
    <t>งานศูนย์ฯ</t>
  </si>
  <si>
    <t>ปี ๒๕๖๐=1,659,600</t>
  </si>
  <si>
    <t>ปี ๒๕๕๙=2,860,200</t>
  </si>
  <si>
    <t>สำหรับ อุดหนุนองค์กรปกครองส่วนท้องถิ่น ส่วนราชการ รัฐวิสาหกิจ องค์กรประชาชน</t>
  </si>
  <si>
    <t>ที่ขอรับเงิน</t>
  </si>
  <si>
    <t>อุดหนุน</t>
  </si>
  <si>
    <t xml:space="preserve">ปี 2560 = </t>
  </si>
  <si>
    <t>ปี 2558 = -</t>
  </si>
  <si>
    <t>๑</t>
  </si>
  <si>
    <t>โครงการเงินอุดหนุน</t>
  </si>
  <si>
    <t xml:space="preserve">ปี 2559 = </t>
  </si>
  <si>
    <t xml:space="preserve">สี่ปี พ.ศ.๒๕๖1 - </t>
  </si>
  <si>
    <t>ข. ยุทธศาสตร์การพัฒนาขององค์กรปกครองส่วนท้องถิ่นในเขตจังหวัดที่ 3 การพัฒนาอุตสาหกรรมที่เป็นมิตร และบริหารจัดการทรัพยากรธรรมชาติและสิ่งแวดล้อมอย่างยั่งยืน</t>
  </si>
  <si>
    <t xml:space="preserve">   ยุทธศาสตร์การพัฒนาขององค์กรปกครองส่วนท้องถิ่นในเขตจังหวัดที่ ๔ การพัฒนาคุณภาพชีวิตสังคม และการเมือง ตามหลักปรัชญาเศรษฐกิจพอพียง</t>
  </si>
  <si>
    <t xml:space="preserve">    5.4 แผนงานสาธารณสุข</t>
  </si>
  <si>
    <t>โครงการพัฒนาการ</t>
  </si>
  <si>
    <t>-ประชากรใน</t>
  </si>
  <si>
    <t>ให้บริการด้านสุขภาพ</t>
  </si>
  <si>
    <t>ชุมชนที่ได้รับ</t>
  </si>
  <si>
    <t>200 ราย</t>
  </si>
  <si>
    <t>ดอนมะกอก</t>
  </si>
  <si>
    <t>เบื้องต้นของศูนย์</t>
  </si>
  <si>
    <t>ขับเคลื่อนในการให้</t>
  </si>
  <si>
    <t>การบริการ</t>
  </si>
  <si>
    <t>บริการด้านสุขภาพ</t>
  </si>
  <si>
    <t xml:space="preserve">ไม่น้อยกว่า </t>
  </si>
  <si>
    <t>สาธารณสุขมูลฐาน</t>
  </si>
  <si>
    <t>อย่างต่อเนื่อง</t>
  </si>
  <si>
    <t>7,500</t>
  </si>
  <si>
    <t>ชุมชนดอนมะกอก</t>
  </si>
  <si>
    <t>ชุมชนได้รับการบริการ</t>
  </si>
  <si>
    <t>เรื่องสุขภาพอย่างทั่วถึง</t>
  </si>
  <si>
    <t>ชุมชนพลงช้างเผือก</t>
  </si>
  <si>
    <t>ชุมชนสารนารถ</t>
  </si>
  <si>
    <t>หนองแหวน</t>
  </si>
  <si>
    <t>ชุมชนหนองแหวน</t>
  </si>
  <si>
    <t>โพธิ์ทอง</t>
  </si>
  <si>
    <t>ชุมชนโพธิ์ทอง</t>
  </si>
  <si>
    <t>6</t>
  </si>
  <si>
    <t>มาบใหญ่</t>
  </si>
  <si>
    <t>ชุมชนมาบใหญ่</t>
  </si>
  <si>
    <t>7</t>
  </si>
  <si>
    <t>ชุมชนสุนทรโวหาร</t>
  </si>
  <si>
    <t>8</t>
  </si>
  <si>
    <t>หนอง-</t>
  </si>
  <si>
    <t>กระโดง</t>
  </si>
  <si>
    <t>ชุมชนหนองกระโดง</t>
  </si>
  <si>
    <t>9</t>
  </si>
  <si>
    <t>การขับเคลื่อนในการ</t>
  </si>
  <si>
    <t>ในยาง</t>
  </si>
  <si>
    <t>10</t>
  </si>
  <si>
    <t>แกล้วกล้า</t>
  </si>
  <si>
    <t>ชุมชนแกลงแกล้วกล้า</t>
  </si>
  <si>
    <t>11</t>
  </si>
  <si>
    <t>เขาหัก</t>
  </si>
  <si>
    <t>12</t>
  </si>
  <si>
    <t>แตงโม</t>
  </si>
  <si>
    <t>ชุมชนหนองแตงโม</t>
  </si>
  <si>
    <t>2564 ฉบับเพิ่มเติม/</t>
  </si>
  <si>
    <t>เปลี่ยนแปลง ครั้งที่ 1)</t>
  </si>
  <si>
    <t>หน้า 46 ข้อ 1)</t>
  </si>
  <si>
    <t>สำหรับการดำเนิน</t>
  </si>
  <si>
    <t>งานตามแนวทาง</t>
  </si>
  <si>
    <t>โครงการพระราช-</t>
  </si>
  <si>
    <t>ดำริด้านสาธารณสุข</t>
  </si>
  <si>
    <t>การบริการด้าน</t>
  </si>
  <si>
    <t>อย่างทั่วถึง</t>
  </si>
  <si>
    <t>(ในโครงการอันเนื่องมาจากพระราชดำริในด้านการสาธารณสุข</t>
  </si>
  <si>
    <t>ของสมเด็จพระเทพรัตนราชสุดาฯ สยามบรมราชกุมารี)</t>
  </si>
  <si>
    <t>สมเด็จพระเจ้าลูกเธอ เจ้าฟ้าจุฬาภรณวลัยลักษณ์อัครราชกุมารี</t>
  </si>
  <si>
    <t>อันเนื่องมาจากพระราชดำริในด้านการสาธารณสุขของ ร. 9)</t>
  </si>
  <si>
    <t>หรือโครงการตามพระราชดำริด้านสาธารณสุขอื่นๆ</t>
  </si>
  <si>
    <t>1. เพื่อให้ศูนย์ ศสมช.</t>
  </si>
  <si>
    <t>2. เพื่อให้ประชาชนใน</t>
  </si>
  <si>
    <t xml:space="preserve">เด็ก </t>
  </si>
  <si>
    <t>เยาวชน</t>
  </si>
  <si>
    <t>บริการ</t>
  </si>
  <si>
    <t>เพื่อให้เด็ก</t>
  </si>
  <si>
    <t>จำนวน 3 โครงการ</t>
  </si>
  <si>
    <t>2. โครงการตรวจสุขภาพหน่วยแพทย์เคลื่อนที่</t>
  </si>
  <si>
    <t>3. โครงการอบรมหมอชุมชนในพระราชประสงค์ (ในโครงการ</t>
  </si>
  <si>
    <t>ชุมชน</t>
  </si>
  <si>
    <t>เด็ก เยาวชน</t>
  </si>
  <si>
    <t>ได้รับการ</t>
  </si>
  <si>
    <t>บริการด้าน</t>
  </si>
  <si>
    <t>และมีประสิทธิภาพ</t>
  </si>
  <si>
    <t>ฉบับเพิ่มเติม/เปลี่ยนแปลง  ครั้งที่  4</t>
  </si>
  <si>
    <t>แผนพัฒนาท้องถิ่นสี่ปี (พ.ศ. 2561 - 2564) ฉบับเพิ่มเติม/เปลี่ยนแปลง ครั้งที่ 4</t>
  </si>
  <si>
    <t>ชุมชนในยาง</t>
  </si>
  <si>
    <t>และผู้สูงอายุ</t>
  </si>
  <si>
    <t>ละ 1 ครั้ง/</t>
  </si>
  <si>
    <t>ปี</t>
  </si>
  <si>
    <t>ได้รับบริการ</t>
  </si>
  <si>
    <t>ได้รับ</t>
  </si>
  <si>
    <t>หน้า 46 ข้อ 2)</t>
  </si>
  <si>
    <t>เผือก</t>
  </si>
  <si>
    <t>พลงช้าง-</t>
  </si>
  <si>
    <t>1. โครงการแก้ไขปัญหา</t>
  </si>
  <si>
    <t>ภาวะโภชนาการในเด็กอายุ 0-72 เดือน</t>
  </si>
  <si>
    <t>หน้า 47 ข้อ 3)</t>
  </si>
  <si>
    <t>หน้า 47 ข้อ 4)</t>
  </si>
  <si>
    <t>หน้า 48 ข้อ 5)</t>
  </si>
  <si>
    <t>หน้า 48 ข้อ 6)</t>
  </si>
  <si>
    <t>หน้า 49 ข้อ 7)</t>
  </si>
  <si>
    <t>หน้า 49 ข้อ 8)</t>
  </si>
  <si>
    <t>สุนทรโวหาร</t>
  </si>
  <si>
    <t>หน้า 50 ข้อ 9)</t>
  </si>
  <si>
    <t>หน้า 50 ข้อ 10)</t>
  </si>
  <si>
    <t>ชุมชนแหลมยาง -</t>
  </si>
  <si>
    <t>ชุมชนแหลมยาง</t>
  </si>
  <si>
    <t>แหลมยาง</t>
  </si>
  <si>
    <t>แกลง-</t>
  </si>
  <si>
    <t>หน้า 51 ข้อ 12)</t>
  </si>
  <si>
    <t>ชุมชนหนองควาย -</t>
  </si>
  <si>
    <t>หนองควาย-</t>
  </si>
  <si>
    <t>หน่วยงานที่ขอรับเงินอุดหนุน</t>
  </si>
  <si>
    <t>2 คน</t>
  </si>
  <si>
    <t>งานศูนย์</t>
  </si>
  <si>
    <t>บริการฯ</t>
  </si>
  <si>
    <t>13</t>
  </si>
  <si>
    <t>4. ยุทธศาสตร์การพัฒนาด้านสังคมและส่งเสริมคุณภาพชีวิต</t>
  </si>
  <si>
    <t xml:space="preserve">    4.1 แผนงานบริหารงานทั่วไป</t>
  </si>
  <si>
    <t xml:space="preserve">    4.2 แผนงานรักษาความสงบภายใน</t>
  </si>
  <si>
    <t xml:space="preserve">    4.3 แผนงานการศึกษา</t>
  </si>
  <si>
    <t xml:space="preserve">    4.4 แผนงานสาธารณสุข</t>
  </si>
  <si>
    <t xml:space="preserve">    4.5 แผนงานเคหะและชุมชน</t>
  </si>
  <si>
    <t xml:space="preserve">    4.6 แผนงานสร้างความเข้มแข็งของชุมชน</t>
  </si>
  <si>
    <t xml:space="preserve">    4.7 แผนงานศาสนาวัฒนธรรมและนันทนาการ</t>
  </si>
  <si>
    <t xml:space="preserve">    4.8 แผนงานงบกลาง</t>
  </si>
  <si>
    <t xml:space="preserve">    4.9 แผนงานพาณิชย์ งานกิจการประปา</t>
  </si>
  <si>
    <t xml:space="preserve">    5.1 แผนงานบริหารงานทั่วไป</t>
  </si>
  <si>
    <t xml:space="preserve">    5.2 แผนงานรักษาความสงบภายใน</t>
  </si>
  <si>
    <t xml:space="preserve">    5.3 แผนงานการศึกษา</t>
  </si>
  <si>
    <t xml:space="preserve">    5.5 แผนงานเคหะและชุมชน</t>
  </si>
  <si>
    <t xml:space="preserve">    5.6 แผนงานสร้างความเข้มแข็งของชุมชน</t>
  </si>
  <si>
    <t xml:space="preserve">    5.7 แผนงานศาสนาวัฒนธรรมและนันทนาการ</t>
  </si>
  <si>
    <t xml:space="preserve">    5.8 แผนงานงบกลาง</t>
  </si>
  <si>
    <t xml:space="preserve">    5.9 แผนงานพาณิชย์ งานกิจการประปา</t>
  </si>
  <si>
    <t xml:space="preserve">     5.10 แผนงานพาณิชย์ งานกิจการสถานธนานุบาล</t>
  </si>
  <si>
    <t xml:space="preserve">     4.10 แผนงานพาณิชย์ งานกิจการสถานธนานุบาล</t>
  </si>
  <si>
    <t xml:space="preserve">     1.10 แผนงานพาณิชย์ งานกิจการสถานธนานุบาล</t>
  </si>
  <si>
    <t>บริเวณหมู่บ้าน</t>
  </si>
  <si>
    <t>พวงเพชร</t>
  </si>
  <si>
    <t>- เพื่อเพิ่ม</t>
  </si>
  <si>
    <t>แรงดันจ่ายน้ำ</t>
  </si>
  <si>
    <t xml:space="preserve">ประปา </t>
  </si>
  <si>
    <t>- ประชาชน</t>
  </si>
  <si>
    <t>น้ำประปา</t>
  </si>
  <si>
    <t>ดียิ่งขึ้น</t>
  </si>
  <si>
    <t>-โดยวางท่อจาก</t>
  </si>
  <si>
    <t>วางท่อภายในหมู่บ้านทั้งหมด</t>
  </si>
  <si>
    <t>โดยใช้ท่อ PVC แหวนยาง Ø 4 นิ้ว</t>
  </si>
  <si>
    <t>ชั้น 8.5 แทนท่อ PVC Ø 2 นิ้วเดิม</t>
  </si>
  <si>
    <t>ชุมชนสารนาถ</t>
  </si>
  <si>
    <t>สารนาถ</t>
  </si>
  <si>
    <t>แหลมยาง - ในยาง</t>
  </si>
  <si>
    <t>มีการขับเคลื่อนในการ</t>
  </si>
  <si>
    <t>หนองแตงโม มีการ</t>
  </si>
  <si>
    <t>หนองควายเขาหัก มี</t>
  </si>
  <si>
    <t>แกลงแกล้วกล้า มีการ</t>
  </si>
  <si>
    <t>หนองกระโดง มีการ</t>
  </si>
  <si>
    <t>สุนทรโวหาร มีการ</t>
  </si>
  <si>
    <t>มาบใหญ่ มีการ</t>
  </si>
  <si>
    <t>โพธิ์ทอง มีการ</t>
  </si>
  <si>
    <t>หนองแหวน มีการ</t>
  </si>
  <si>
    <t>สารนารถ มีการ</t>
  </si>
  <si>
    <t>พลงช้างเผือก มีการ</t>
  </si>
  <si>
    <t>ดอนมะกอก มีการ</t>
  </si>
  <si>
    <t xml:space="preserve"> บัญชีครุภัณฑ์</t>
  </si>
  <si>
    <t xml:space="preserve">                      เทศบาลตำบลเมืองแกลง                       </t>
  </si>
  <si>
    <t>แผนงาน</t>
  </si>
  <si>
    <t>หมวด</t>
  </si>
  <si>
    <t>ประเภท</t>
  </si>
  <si>
    <t>(ผลผลิตของครุภัณฑ์)</t>
  </si>
  <si>
    <t>ครุภัณฑ์</t>
  </si>
  <si>
    <t>แผนงานสาธารณสุข</t>
  </si>
  <si>
    <t>งานบริหารทั่วไป</t>
  </si>
  <si>
    <t>สำนักงาน</t>
  </si>
  <si>
    <t>ของกองสาธารณสุขและ</t>
  </si>
  <si>
    <t>สิ่งแวดล้อม</t>
  </si>
  <si>
    <t>ที่จำเป็นในการปฏิบัติงานและ</t>
  </si>
  <si>
    <t>ก่อให้เกิดประสิทธิภาพรวดเร็ว</t>
  </si>
  <si>
    <t>ในการปฏิบัติงานยิ่งขึ้น</t>
  </si>
  <si>
    <t xml:space="preserve"> - เก้าอี้สำนักงาน</t>
  </si>
  <si>
    <t xml:space="preserve"> - ตู้เหล็ก แบบ 2 บาน</t>
  </si>
  <si>
    <t xml:space="preserve"> - สามารถปปรับระดับและ</t>
  </si>
  <si>
    <t>หมุนรอบได้</t>
  </si>
  <si>
    <t xml:space="preserve"> - ขนาดกว้างไม่น้อยกว่า 50 ซม. X สูงไม่น้อยกว่า 90 ซม. X ลึกไม่น้อยกว่า 60 ซม.</t>
  </si>
  <si>
    <t xml:space="preserve"> - ราคาตัวละ 1,700 บาท </t>
  </si>
  <si>
    <t xml:space="preserve"> - จำนวน 6 ตัว</t>
  </si>
  <si>
    <t>X สูงไม่น้อยกว่า 80 ซม. X</t>
  </si>
  <si>
    <t>ลึกไม่น้อยกว่า 40 ซม.</t>
  </si>
  <si>
    <t xml:space="preserve"> - จำนวน 6 ตู้</t>
  </si>
  <si>
    <t xml:space="preserve"> - ราคาตู้ละ 3,100 บาท </t>
  </si>
  <si>
    <t xml:space="preserve"> - ขนาดกว้างไม่น้อยกว่า 90 ซม.</t>
  </si>
  <si>
    <t>แผนงานเคหะและ</t>
  </si>
  <si>
    <t>งานกำจัดขยะ</t>
  </si>
  <si>
    <t>มูลฝอยและ</t>
  </si>
  <si>
    <t>สิ่งปฏิกูล</t>
  </si>
  <si>
    <t>การเกษตร</t>
  </si>
  <si>
    <t xml:space="preserve"> - เพื่อจัดหาอุปกรณ์เครื่องมือ</t>
  </si>
  <si>
    <t xml:space="preserve"> - เพื่อใช้ในโรงฆ่าสัตว์</t>
  </si>
  <si>
    <t xml:space="preserve"> - เครื่องสูบน้ำ แบบมอเตอร์ไฟฟ้า</t>
  </si>
  <si>
    <t xml:space="preserve"> - จำนวน 1 เครื่อง</t>
  </si>
  <si>
    <t>งานศูนย์บริการ</t>
  </si>
  <si>
    <t>คอมพิวเตอร์</t>
  </si>
  <si>
    <t xml:space="preserve"> - เครื่องพิมพ์แบบฉีดหมึกพร้อม</t>
  </si>
  <si>
    <t xml:space="preserve"> - ราคาเครื่องละ 4,300 บาท</t>
  </si>
  <si>
    <t>14</t>
  </si>
  <si>
    <t>15</t>
  </si>
  <si>
    <t xml:space="preserve"> - จำนวน 3 เครื่อง</t>
  </si>
  <si>
    <t>ติดตั้งถังหมึกพิมพ์ (Ink Tank</t>
  </si>
  <si>
    <t>Printer)</t>
  </si>
  <si>
    <t xml:space="preserve"> - มีความละเอียดในการพิมพ์ไม่น้อย</t>
  </si>
  <si>
    <t>กว่า 1,200 X 1,200 dpi</t>
  </si>
  <si>
    <t>สูบน้ำได้ไม่น้อยกว่า 450 ลิตร</t>
  </si>
  <si>
    <t>ต่อนาที</t>
  </si>
  <si>
    <t>ประชาชนและ</t>
  </si>
  <si>
    <t>ผู้สูงอายุ ได้รับ</t>
  </si>
  <si>
    <t xml:space="preserve"> 1.1 แผนงานบริหารงานทั่วไป</t>
  </si>
  <si>
    <t>โครงการติดตั้งฉากกั้น</t>
  </si>
  <si>
    <t xml:space="preserve"> - ติดตั้งฉากกั้นห้อง</t>
  </si>
  <si>
    <t>สภาพการใช้งาน</t>
  </si>
  <si>
    <t>มีห้องประชุมที่</t>
  </si>
  <si>
    <t>ในการประชุม</t>
  </si>
  <si>
    <t>เหมาะสมกับ</t>
  </si>
  <si>
    <t xml:space="preserve"> - เพื่อให้มีห้องประชุมที่</t>
  </si>
  <si>
    <t>งานบริหาร</t>
  </si>
  <si>
    <t>ทั่วไปฯ</t>
  </si>
  <si>
    <t>PVC ห้องประชุมสภา</t>
  </si>
  <si>
    <t>เทศบาลฯ</t>
  </si>
  <si>
    <t xml:space="preserve">เทศบาลฯ ชั้น 3 </t>
  </si>
  <si>
    <t>ทำด้วย PVC ความสูง</t>
  </si>
  <si>
    <t xml:space="preserve">จำนวน 1 </t>
  </si>
  <si>
    <t>รายการ</t>
  </si>
  <si>
    <t xml:space="preserve"> - ร้อยละ60</t>
  </si>
  <si>
    <t>ของประชาชน</t>
  </si>
  <si>
    <t xml:space="preserve"> - บริเวณริมแม่น้ำประแส</t>
  </si>
  <si>
    <t>เยาวชนที่มาใช้บริการ</t>
  </si>
  <si>
    <t>ห้องสมุดเทศบาลฯ ได้รับ</t>
  </si>
  <si>
    <t>ความสะดวกและปลอดภัย</t>
  </si>
  <si>
    <t xml:space="preserve"> - ปรับปรุงซ่อมแซม</t>
  </si>
  <si>
    <t>ราวบันได ราวระเบียง</t>
  </si>
  <si>
    <t>และระแนงไม้เลื้อย</t>
  </si>
  <si>
    <t>- เยาวชนและ</t>
  </si>
  <si>
    <t>ใช้บริการห้องสมุด</t>
  </si>
  <si>
    <t xml:space="preserve">เทศบาลฯ </t>
  </si>
  <si>
    <t>ความยาวไม่น้อยกว่า 2,716 เมตร พร้อมอุปกรณ์</t>
  </si>
  <si>
    <t>ชั้น 8.5 ความยาวไม่น้อยกว่า 148 เมตร และ</t>
  </si>
  <si>
    <t>เจ้าหน้าที่ปฏิบัติงาน</t>
  </si>
  <si>
    <t>ด้านส่งเสริมสุขภาพ</t>
  </si>
  <si>
    <t>ผู้สูงอายุ / LTC</t>
  </si>
  <si>
    <t>3. จัดทำผลสำรวจความพึงพอใจของผู้มารับบริการ</t>
  </si>
  <si>
    <t>4. งานส่งเสริมสุขภาพวัยเรียน</t>
  </si>
  <si>
    <t>5. งานส่งเสริมสุขภาพวัยรุ่น</t>
  </si>
  <si>
    <t>6. งานด้านส่งเสริมสุขภาพ ฟื้นฟูสมรรถภาพทางร่างกาย</t>
  </si>
  <si>
    <t xml:space="preserve"> - มีเจ้าหน้าที่ปฏิบัติงาน</t>
  </si>
  <si>
    <t>บริการสาธารณสุข</t>
  </si>
  <si>
    <t xml:space="preserve"> - ปฏิบัติงาน ณ ศูนย์-</t>
  </si>
  <si>
    <t xml:space="preserve"> - จำนวน 2 คน</t>
  </si>
  <si>
    <t xml:space="preserve">   ยุทธศาสตร์จังหวัดที่ 6 สร้างความเข้มแข็งและเพิ่มขีดความสามารถของภาคพาณิชยกรรม และภาคการบริการสู่การแข่งขันในระดับสากล</t>
  </si>
  <si>
    <t>ข. ยุทธศาสตร์การพัฒนาขององค์กรปกครองส่วนท้องถิ่นในเขตจังหวัดที่ 4 การพัฒนาคุณภาพชีวิต สังคม และการเมืองตามหลักปรัชญาเศรษฐกิจพอเพียง</t>
  </si>
  <si>
    <t xml:space="preserve">๖. ยุทธศาสตร์การพัฒนาด้านการบริหารจัดการที่ดี     </t>
  </si>
  <si>
    <t>โครงการติดตั้งป้ายบอก</t>
  </si>
  <si>
    <t>เขตเทศบาลตำบลเมืองแกลง</t>
  </si>
  <si>
    <t>เทศบาลฯ ที่ชัดเจน</t>
  </si>
  <si>
    <t>- เพื่อบอกเขตเทศบาลฯ</t>
  </si>
  <si>
    <t>ที่ชัดเจน</t>
  </si>
  <si>
    <t xml:space="preserve"> - จำนวน 1 ป้าย</t>
  </si>
  <si>
    <t>1 ป้าย</t>
  </si>
  <si>
    <t>ประชาชนที่ใช้เส้นทาง</t>
  </si>
  <si>
    <t>ได้รับทราบเขต</t>
  </si>
  <si>
    <t>16</t>
  </si>
  <si>
    <t>17</t>
  </si>
  <si>
    <t>18</t>
  </si>
  <si>
    <t>ไม่น้อยกว่า 2.80 เมตร</t>
  </si>
  <si>
    <t xml:space="preserve"> X กว้างไม่น้อยกว่า </t>
  </si>
  <si>
    <t>เหมาะสมกับสภาพการ</t>
  </si>
  <si>
    <t>ใช้งานในการประชุม</t>
  </si>
  <si>
    <t>มากยิ่งขึ้น</t>
  </si>
  <si>
    <t>และมีคุณภาพ</t>
  </si>
  <si>
    <t xml:space="preserve"> - ทำจากแผ่นเหล็กชุบ</t>
  </si>
  <si>
    <t>พร้อมเสา จำนวน 2 ต้น</t>
  </si>
  <si>
    <t>สังกะสีขนาดหนาไม่น้อย</t>
  </si>
  <si>
    <t xml:space="preserve">กว่า 1.2 มม. </t>
  </si>
  <si>
    <t>ชนิดเอนจิเนียเกรด</t>
  </si>
  <si>
    <t>ติดสติกเกอร์สะท้อนแสง</t>
  </si>
  <si>
    <t>6.5 แผนงานเคหะและชุมชน</t>
  </si>
  <si>
    <t xml:space="preserve">ซ่อมแซมบันได </t>
  </si>
  <si>
    <t>ราวระเบียง และ</t>
  </si>
  <si>
    <t>ระแนงไม้เลื้อย อาคาร</t>
  </si>
  <si>
    <t>- เพื่อให้มีเจ้าหน้าที่ในการ</t>
  </si>
  <si>
    <t>ปฏิบัติงานดังนี้</t>
  </si>
  <si>
    <t>4. โครงการตามพระราชดำริด้านสาธารณสุขอื่นๆ</t>
  </si>
  <si>
    <t>6. ยุทธศาสตร์การพัฒนาด้านบริหารจัดการที่ดี</t>
  </si>
  <si>
    <t xml:space="preserve">    6.1 แผนงานบริหารงานทั่วไป</t>
  </si>
  <si>
    <t xml:space="preserve">    6.2 แผนงานรักษาความสงบภายใน</t>
  </si>
  <si>
    <t xml:space="preserve">    6.3 แผนงานการศึกษา</t>
  </si>
  <si>
    <t xml:space="preserve">    6.4 แผนงานสาธารณสุข</t>
  </si>
  <si>
    <t xml:space="preserve">    6.5 แผนงานเคหะและชุมชน</t>
  </si>
  <si>
    <t xml:space="preserve">    6.6 แผนงานสร้างความเข้มแข็งของชุมชน</t>
  </si>
  <si>
    <t xml:space="preserve">    6.7 แผนงานศาสนาวัฒนธรรมและนันทนาการ</t>
  </si>
  <si>
    <t xml:space="preserve">    6.8 แผนงานงบกลาง</t>
  </si>
  <si>
    <t xml:space="preserve">    9.9 แผนงานพาณิชย์ งานกิจการประปา</t>
  </si>
  <si>
    <t xml:space="preserve">     6.10 แผนงานพาณิชย์ งานกิจการสถานธนานุบาล</t>
  </si>
  <si>
    <t>ก</t>
  </si>
  <si>
    <t>ข</t>
  </si>
  <si>
    <t>ค</t>
  </si>
  <si>
    <t>ง</t>
  </si>
  <si>
    <t>เดือนละ 180,000 บาท</t>
  </si>
  <si>
    <t>จำนวน 6 เดือน (เมย.-กย61)</t>
  </si>
  <si>
    <t>จำนวน 12 เดือน</t>
  </si>
  <si>
    <t>จำนวน 5 เดือน (พ.ค.-ก.ย.61)</t>
  </si>
  <si>
    <t>15,000 บาท/คน/เดือน</t>
  </si>
  <si>
    <t>จำนวน 2 คน</t>
  </si>
  <si>
    <t>จำนวน 1 แห่ง</t>
  </si>
  <si>
    <t>- ประชาชนและ</t>
  </si>
  <si>
    <t>เยาวชน ได้รับความ</t>
  </si>
  <si>
    <t>สะดวกสบายใน</t>
  </si>
  <si>
    <t>การใช้สถานที่</t>
  </si>
  <si>
    <t>- พื้นศาลามีความสวยงาม</t>
  </si>
  <si>
    <t>และได้มาตรฐาน</t>
  </si>
  <si>
    <t>บริเวณหน้าที่ว่าการ</t>
  </si>
  <si>
    <t>อำเภอแกลงหลังเก่า</t>
  </si>
  <si>
    <t>คอนกรีต หนา 0.08 ม.</t>
  </si>
  <si>
    <t>คอนกรีต หนา 0.05 ม.</t>
  </si>
  <si>
    <t xml:space="preserve">ก. </t>
  </si>
  <si>
    <t>ยุทธศาสตร์จังหวัดที่ 1 พัฒนาคุณภาพสินค้าและผลิตภัณฑ์ด้านการเกษตร ประมง ปศุสัตว์ให้เป็นไปตามมาตรฐานสากล ควบคู่กับการพัฒนาไปสู่เกษตรอุตสาหกรรม</t>
  </si>
  <si>
    <t xml:space="preserve">ข. </t>
  </si>
  <si>
    <t>ยุทธศาสตร์การพัฒนาขององค์กรปกครองส่วนท้องถิ่นในเขตจังหวัดที่ 1 การพัฒนาความเป็นเลิศ ด้านการศึกษา ศาสนา ศิลปวัฒนธรรม ภูมิปัญญาท้องถิ่นและการกีฬา</t>
  </si>
  <si>
    <t>2 ยุทธศาสตร์การพัฒนาด้านเศรษฐกิจ การท่องเที่ยว การส่งเสริมศิลปวัฒนธรรม และประเพณี</t>
  </si>
  <si>
    <t xml:space="preserve">    2.7 แผนงานการศาสนาวัฒนธรรมและนันทนาการ</t>
  </si>
  <si>
    <t>- เพื่อเฉลิมพระเกียรติ</t>
  </si>
  <si>
    <t>ปี 2560 = 30,000</t>
  </si>
  <si>
    <t>การศึกษา</t>
  </si>
  <si>
    <t xml:space="preserve">พระเทพรัตนราชสุดาฯ </t>
  </si>
  <si>
    <t>ปี 2559 = -</t>
  </si>
  <si>
    <t>สยามบรมราชกุมารี</t>
  </si>
  <si>
    <t>เนื่องในวันคล้าย</t>
  </si>
  <si>
    <t xml:space="preserve"> - จัด</t>
  </si>
  <si>
    <t xml:space="preserve">วันราชสมภพ ๒ เมษายน  </t>
  </si>
  <si>
    <t>กิจกรรม</t>
  </si>
  <si>
    <t>- เพื่อสืบสานศิลป</t>
  </si>
  <si>
    <t>ทางศิลปะ</t>
  </si>
  <si>
    <t>สำนึกในพระมหากรุณาธิคุณ</t>
  </si>
  <si>
    <t>วัฒนธรรม</t>
  </si>
  <si>
    <t xml:space="preserve">ของสมเด็จพระเทพรัตนราชสุดาฯ </t>
  </si>
  <si>
    <t>สยามบรมราชกุมารี ในฐานะองค์เอก</t>
  </si>
  <si>
    <t>อัครอุปถัมภกมรดกวัฒนธรรมไทย</t>
  </si>
  <si>
    <t>และร่วมสืบสานศิลปวัฒนธรรม</t>
  </si>
  <si>
    <t>และภูมิปัญญาท้องถิ่น</t>
  </si>
  <si>
    <t>ให้ดำรงคงสืบไป</t>
  </si>
  <si>
    <t>มีส่วนร่วมในการบำรุงรักษา</t>
  </si>
  <si>
    <t xml:space="preserve">ศิลปะวัฒนธรรม ประเพณี </t>
  </si>
  <si>
    <t>ให้คงอยู่สืบไป</t>
  </si>
  <si>
    <t>อนุรักษ์</t>
  </si>
  <si>
    <t>โครงการส่งเสริมสนับสนุน</t>
  </si>
  <si>
    <t>อนุรักษ์มรดกไทยและ</t>
  </si>
  <si>
    <t>เฉลิมพระเกียรติ สมเด็จ</t>
  </si>
  <si>
    <t>สมเด็จพระเทพรัตนราชสุดาฯ</t>
  </si>
  <si>
    <t>วัฒนธรรมและภูมิปัญญา</t>
  </si>
  <si>
    <t>ท้องถิ่นของอำเภอแกลง</t>
  </si>
  <si>
    <t xml:space="preserve"> - เพื่อให้เยาวชน และ</t>
  </si>
  <si>
    <t>ประชาชนในเขตเทศบาลฯ</t>
  </si>
  <si>
    <t xml:space="preserve"> - เยาวชน และ</t>
  </si>
  <si>
    <t>ประชาชน ในพื้นที่</t>
  </si>
  <si>
    <t xml:space="preserve">  </t>
  </si>
  <si>
    <t xml:space="preserve"> - จัดกิจกรรมทาง</t>
  </si>
  <si>
    <t>ศิลปะ วัฒนธรรม</t>
  </si>
  <si>
    <t>ปี 2560 = -</t>
  </si>
  <si>
    <t>ไม่น้อยกว่า</t>
  </si>
  <si>
    <t>จำนวน 1 โครงการ</t>
  </si>
  <si>
    <t>เปลี่ยนแปลง ครั้งที่ 1) หน้า 51 ข้อ 11)</t>
  </si>
  <si>
    <t>รวม 12 โครงการ</t>
  </si>
  <si>
    <t>รวมทั้งสิ้น 13 โครงการ</t>
  </si>
  <si>
    <t>รวม 1 โครงการ</t>
  </si>
  <si>
    <t>ประจำปี ๒๕๖๑</t>
  </si>
  <si>
    <t>และร่วมกิจกรรม</t>
  </si>
  <si>
    <t>อนุรักษ์มรดกไทย</t>
  </si>
  <si>
    <t>ให้เด็กและเยาวชน</t>
  </si>
  <si>
    <t>ในเขตเทศบาลฯ</t>
  </si>
  <si>
    <t>และร่วม</t>
  </si>
  <si>
    <t>มรดกไทย</t>
  </si>
  <si>
    <t>ให้เด็กและ</t>
  </si>
  <si>
    <t>ในเขต</t>
  </si>
  <si>
    <t>19</t>
  </si>
  <si>
    <t>20</t>
  </si>
  <si>
    <t>21</t>
  </si>
  <si>
    <t>1. แผนกแรงต่ำภายนอก</t>
  </si>
  <si>
    <t>- จำนวน 1 แห่ง</t>
  </si>
  <si>
    <t>- ปักเสา คอร. ขนาด 8</t>
  </si>
  <si>
    <t>ม. จำนวน 1 ต้น</t>
  </si>
  <si>
    <t>โครงการขยายเขตระบบ</t>
  </si>
  <si>
    <t>จำหน่ายไฟฟ้า</t>
  </si>
  <si>
    <t>บริเวณซอยตรอกขี้หมู</t>
  </si>
  <si>
    <t xml:space="preserve"> - เพื่อให้มีระบบจำหน่าย</t>
  </si>
  <si>
    <t>ไฟฟ้าใช้สำหรับเครื่องสูบน้ำ</t>
  </si>
  <si>
    <t>เพื่อการทำความสะอาด</t>
  </si>
  <si>
    <t>บริเวณ ตลาดเทศบาล 1</t>
  </si>
  <si>
    <t xml:space="preserve">- ปักเสา ตอม่อ ขนาด </t>
  </si>
  <si>
    <t>4.5 ม.</t>
  </si>
  <si>
    <t>ตลาดเทศบาล 3 และ</t>
  </si>
  <si>
    <t>ถนนในเขตเทศบาลฯ</t>
  </si>
  <si>
    <t>- พาดสายอลูมิเนียมหุ้ม 50 ต.มม.</t>
  </si>
  <si>
    <t>จำนวน 1 เส้น ระยะทาง 90 เมตร</t>
  </si>
  <si>
    <t>จำนวน 4 เส้น ระยะทาง 6 เมตร</t>
  </si>
  <si>
    <t xml:space="preserve"> - ประกอบกายยึดโยงแรงต่ำ GY-02 ขนาด 95 ต.มม.</t>
  </si>
  <si>
    <t xml:space="preserve"> - ติดตั้งสายล่อฟ้าแรงต่ำ 230 โวลท์  จำนวน 3 ชุด</t>
  </si>
  <si>
    <t>2. ค่าธรรมเนียมในการติดตั้งมิเตอร์ 15(45) แอมป์ 3 เฟส 4 สาย</t>
  </si>
  <si>
    <t xml:space="preserve">2.1 ค่าธรรมเนียมการตรวจสอบเป็นเงิน </t>
  </si>
  <si>
    <t xml:space="preserve">2.2 ค่าธรรมเนียมการต่อไฟ </t>
  </si>
  <si>
    <t>รวมภาษีมูลค่าเพิ่ม 7 %</t>
  </si>
  <si>
    <t xml:space="preserve">2.3 ค่าส่วนเฉลี่ยการใช้ไฟ </t>
  </si>
  <si>
    <t xml:space="preserve">2.4 ค่าค้ำประกันการใช้ไฟ </t>
  </si>
  <si>
    <t>2,407.50</t>
  </si>
  <si>
    <t>6,955.00</t>
  </si>
  <si>
    <t>6,000.00</t>
  </si>
  <si>
    <t xml:space="preserve">รวมเป็นเงิน 16,004.50 บาท </t>
  </si>
  <si>
    <t>รวมค่าใช้จ่ายในการขยายเขต 37,512.57 บาท</t>
  </si>
  <si>
    <t>ภูมิทัศน์น่ามอง</t>
  </si>
  <si>
    <t>งานกำจัดฯ</t>
  </si>
  <si>
    <t xml:space="preserve"> - ถนนมีความสะอาด</t>
  </si>
  <si>
    <t xml:space="preserve"> - ตลาด มีความ</t>
  </si>
  <si>
    <t>สะอาด ถูกสุขลักษณะ</t>
  </si>
  <si>
    <t>ใช้สอย</t>
  </si>
  <si>
    <t>แก่ผู้มาจับจ่าย</t>
  </si>
  <si>
    <t>ค่าใช้จ่ายในการขยายเขตรวมเป็นเงิน 21,508.07 บาท</t>
  </si>
  <si>
    <t>โครงการปรับปรุงและ</t>
  </si>
  <si>
    <t>ซ่อมแซมลานพื้นระเบียง</t>
  </si>
  <si>
    <t>ศาลาเก้าเหลี่ยม</t>
  </si>
  <si>
    <t xml:space="preserve"> - เพื่อปรับปรุงและซ่อมแซม</t>
  </si>
  <si>
    <t>ลานพื้นระเบียงศาลา ให้มี</t>
  </si>
  <si>
    <t>ความสวยงามและ</t>
  </si>
  <si>
    <t>ได้มาตรฐาน</t>
  </si>
  <si>
    <t xml:space="preserve"> - โดยการปรับปรุงและ</t>
  </si>
  <si>
    <t>ปี ๒๕60 = -</t>
  </si>
  <si>
    <t>ปี ๒๕๕9 = -</t>
  </si>
  <si>
    <t>ปี ๒๕๕8 = -</t>
  </si>
  <si>
    <t>รายละเอียดมีต่อหน้าถัดไป</t>
  </si>
  <si>
    <t xml:space="preserve"> 1.5  แผนงานเคหะและชุมชน</t>
  </si>
  <si>
    <t xml:space="preserve"> - เป็นอาคาร </t>
  </si>
  <si>
    <t>คสล.ชั้นเดียว</t>
  </si>
  <si>
    <t>โรงฆ่าสัตว์</t>
  </si>
  <si>
    <t>บำบัดน้ำเสีย</t>
  </si>
  <si>
    <t xml:space="preserve"> - ขนาดกว้าง</t>
  </si>
  <si>
    <t>ชุมชนหนอง</t>
  </si>
  <si>
    <t xml:space="preserve">๙.๐๐ ม. </t>
  </si>
  <si>
    <t xml:space="preserve"> - ความยาวไม่น้อยกว่า ๔๗.๐๐ ม. </t>
  </si>
  <si>
    <t xml:space="preserve"> - ความสูงไม่น้อยกว่า ๕.๐๐ ม.</t>
  </si>
  <si>
    <t xml:space="preserve"> - ภายในอาคารมีเครื่องจักรและอุปกรณ์พร้อม </t>
  </si>
  <si>
    <t xml:space="preserve"> - เพื่อก่อสร้าง</t>
  </si>
  <si>
    <t>พร้อมระบบ</t>
  </si>
  <si>
    <t xml:space="preserve"> - เป็นอาคาร</t>
  </si>
  <si>
    <t xml:space="preserve"> - มีถนนรอบบริเวณมีรั้ว </t>
  </si>
  <si>
    <t xml:space="preserve"> - มีลานจอดรถ </t>
  </si>
  <si>
    <t xml:space="preserve"> - มีระบบบำบัดน้ำเสีย</t>
  </si>
  <si>
    <t xml:space="preserve"> - ภายในอาคารมีเครื่องจักร</t>
  </si>
  <si>
    <t xml:space="preserve">และอุปกรณ์พร้อม </t>
  </si>
  <si>
    <t xml:space="preserve"> - ตามแบบแปลนเทศบาล-</t>
  </si>
  <si>
    <t>ตำบลเมืองแกลง เลขที่ ช.๒๓/๖๑</t>
  </si>
  <si>
    <t>งานบริการฯ</t>
  </si>
  <si>
    <t xml:space="preserve"> - มีการจัดการน้ำเสีย</t>
  </si>
  <si>
    <t>อย่างถูกวิธีตามหลัก</t>
  </si>
  <si>
    <t>วิชาการ</t>
  </si>
  <si>
    <t>โครงการก่อสร้าง</t>
  </si>
  <si>
    <t>(แผนพัฒนา</t>
  </si>
  <si>
    <t>2561 - 2564</t>
  </si>
  <si>
    <t>ท้องถิ่นสี่ปี พ.ศ.</t>
  </si>
  <si>
    <t>ฉบับเพิ่มเติม/เปลี่ยนแปลง</t>
  </si>
  <si>
    <t>ครั้งที่ 1 หน้าที่ 4 ลำดับที่ 1)</t>
  </si>
  <si>
    <t xml:space="preserve"> - ความยาวไม่น้อยกว่า 33.00 ม. </t>
  </si>
  <si>
    <t xml:space="preserve"> - ความสูงไม่น้อยกว่า 4.๐๐ ม.</t>
  </si>
  <si>
    <t xml:space="preserve"> - ตามแบบแปลนเทศบาลตำบลเมืองแกลง เลขที่ ช.44/25๖๐</t>
  </si>
  <si>
    <t xml:space="preserve">ปี 2560 = - </t>
  </si>
  <si>
    <t>1 อาคาร</t>
  </si>
  <si>
    <t xml:space="preserve"> - ประชาชน</t>
  </si>
  <si>
    <t>ได้บริโภค</t>
  </si>
  <si>
    <t xml:space="preserve">เนื้อสัตว์ </t>
  </si>
  <si>
    <t>(สุกร) ที่สด</t>
  </si>
  <si>
    <t xml:space="preserve"> - โครงหลังคา</t>
  </si>
  <si>
    <t>เหล็ก</t>
  </si>
  <si>
    <t>-โดยวางท่อ</t>
  </si>
  <si>
    <t>ภายในหมู่บ้าน</t>
  </si>
  <si>
    <t>ทั้งหมดโดยใช้ท่อ</t>
  </si>
  <si>
    <t>PVC แหวนยาง</t>
  </si>
  <si>
    <t>Ø 4 นิ้ว ชั้น 8.5</t>
  </si>
  <si>
    <t>แทนท่อ PVC Ø</t>
  </si>
  <si>
    <t xml:space="preserve">ยาว 2,724 เมตร </t>
  </si>
  <si>
    <t>2 นิ้ว เดิมความ</t>
  </si>
  <si>
    <t>ปากทางเข้า</t>
  </si>
  <si>
    <t>ศาลาตาผ่อง</t>
  </si>
  <si>
    <t>หมู่บ้านติดถนน</t>
  </si>
  <si>
    <t>แหวนยาง  Ø 6 นิ้ว</t>
  </si>
  <si>
    <t xml:space="preserve">ไม่น้อยกว่า ๙.๐๐ ม. </t>
  </si>
  <si>
    <t xml:space="preserve">สะอาด </t>
  </si>
  <si>
    <t>ถูกหลักอนามัย</t>
  </si>
  <si>
    <t xml:space="preserve"> - ติดตั้งมิเตอร์ ขนาด 15(45) แอมป์ 3 เฟส 4 สาย จำนวน 1 เครื่อง</t>
  </si>
  <si>
    <t xml:space="preserve"> - ติดตั้งบริเวณ</t>
  </si>
  <si>
    <t>ซ.อริยคุณ</t>
  </si>
  <si>
    <t>22</t>
  </si>
  <si>
    <t>23</t>
  </si>
  <si>
    <t>2. ยุทธศาสตร์การพัฒนาด้านเศรษฐกิจ การท่องเที่ยว การส่งเสริมศิลปวัฒนธรรม และประเพณี</t>
  </si>
  <si>
    <t xml:space="preserve">    2.1 แผนงานบริหารงานทั่วไป</t>
  </si>
  <si>
    <t xml:space="preserve">    2.2 แผนงานรักษาความสงบภายใน</t>
  </si>
  <si>
    <t xml:space="preserve">    2.3 แผนงานการศึกษา</t>
  </si>
  <si>
    <t xml:space="preserve">    2.4 แผนงานสาธารณสุข</t>
  </si>
  <si>
    <t xml:space="preserve">    2.5 แผนงานเคหะและชุมชน</t>
  </si>
  <si>
    <t xml:space="preserve">    2.6 แผนงานสร้างความเข้มแข็งของชุมชน</t>
  </si>
  <si>
    <t xml:space="preserve">    2.7 แผนงานศาสนาวัฒนธรรมและนันทนาการ</t>
  </si>
  <si>
    <t xml:space="preserve">    2.8 แผนงานงบกลาง</t>
  </si>
  <si>
    <t xml:space="preserve">    2.9 แผนงานพาณิชย์ งานกิจการประปา</t>
  </si>
  <si>
    <t xml:space="preserve">     2.10 แผนงานพาณิชย์ งานกิจการสถานธนานุบาล</t>
  </si>
  <si>
    <t>จ</t>
  </si>
  <si>
    <t>642.00</t>
  </si>
  <si>
    <t>24</t>
  </si>
  <si>
    <t xml:space="preserve"> - เป็นพื้นไม้เทียม</t>
  </si>
  <si>
    <t>ศาลาเก้าเหลี่ยม พร้อม</t>
  </si>
  <si>
    <t>ทาสี</t>
  </si>
  <si>
    <t>ศึกษา สำรวจและ</t>
  </si>
  <si>
    <t>ออกแบบเส้นทาง</t>
  </si>
  <si>
    <t>จักรยาน</t>
  </si>
  <si>
    <t>ในการดำเนินการก่อสร้าง</t>
  </si>
  <si>
    <t>ปรับปรุง</t>
  </si>
  <si>
    <t>หอประวัติเมืองแกลง</t>
  </si>
  <si>
    <t xml:space="preserve"> - บริเวณอาคาร</t>
  </si>
  <si>
    <t xml:space="preserve"> - ติดตั้งในห้องประชุม สภาเทศบาลฯ ชั้น 3</t>
  </si>
  <si>
    <t>11.70 เมตร พร้อมอุปกรณ์ติดตั้งรางเลื่อนสไลด์</t>
  </si>
  <si>
    <t xml:space="preserve"> - สไลด์เปิด-ปิดได้</t>
  </si>
  <si>
    <t>ห้องทะเบียนและบัตร</t>
  </si>
  <si>
    <t xml:space="preserve"> - เพื่ออำนวยความสะดวก</t>
  </si>
  <si>
    <t>แก่ประชาชน</t>
  </si>
  <si>
    <t xml:space="preserve"> - หน้าต่างบานเลื่อน</t>
  </si>
  <si>
    <t>ขนาดไม่น้อยกว่า 40 X</t>
  </si>
  <si>
    <t xml:space="preserve">77 ซม. </t>
  </si>
  <si>
    <t xml:space="preserve"> - ติดลูกฟูกอลูมิเนียม </t>
  </si>
  <si>
    <t>ขนาดไม่น้อยกว่า 94 X</t>
  </si>
  <si>
    <t xml:space="preserve"> - ปรับปรุง ณ ห้องทะเบียนและบัตร</t>
  </si>
  <si>
    <t>ความสะดวก ในการ</t>
  </si>
  <si>
    <t>ติดต่อราชการ</t>
  </si>
  <si>
    <t>13/1</t>
  </si>
  <si>
    <t>13 ชุมชน</t>
  </si>
  <si>
    <t>โครงการป้องกัน</t>
  </si>
  <si>
    <t>หน้าที่ 155</t>
  </si>
  <si>
    <t>ลำดับที่ 1)</t>
  </si>
  <si>
    <t xml:space="preserve"> -ฉีดวัคซีน</t>
  </si>
  <si>
    <t>ป้องกันโรคพิษ</t>
  </si>
  <si>
    <t>สุนัขบ้า ให้แก่</t>
  </si>
  <si>
    <t>สัตว์เลี้ยงของ</t>
  </si>
  <si>
    <t>-สัตว์เลี้ยงของ</t>
  </si>
  <si>
    <t>- ฉีดวัคซีน</t>
  </si>
  <si>
    <t>สุนัขบ้าให้แก่</t>
  </si>
  <si>
    <t>สัตว์เลี้ยง เช่น</t>
  </si>
  <si>
    <t>สุนัข แมว ฯลฯ</t>
  </si>
  <si>
    <t>- สำรวจสัตว์</t>
  </si>
  <si>
    <t>แมว ฯลฯ</t>
  </si>
  <si>
    <t>บริการ)</t>
  </si>
  <si>
    <t>(เบิกจากค่าวัสดุ)</t>
  </si>
  <si>
    <t>(เบิกจากค่าจ้างเหมา</t>
  </si>
  <si>
    <t>ฐานข้อมูลปี 60</t>
  </si>
  <si>
    <t>จำนวน 5,067 ตัว</t>
  </si>
  <si>
    <t>- สัตว์เลี้ยง เช่น</t>
  </si>
  <si>
    <t>- ค่าฉีด 30 บาท/ตัว</t>
  </si>
  <si>
    <t>2560 = 70,000</t>
  </si>
  <si>
    <t>2559 = 70,000</t>
  </si>
  <si>
    <t>2558 = 70,000</t>
  </si>
  <si>
    <t>โครงการสัตว์</t>
  </si>
  <si>
    <t>ปลอดโรค</t>
  </si>
  <si>
    <t>โรคพิษสุนัขบ้า</t>
  </si>
  <si>
    <t>เลี้ยง เช่น สุนัข</t>
  </si>
  <si>
    <t>- ค่าสำรวจ 6 บาท/ตัว/ปี</t>
  </si>
  <si>
    <t>(5067*30)+(5067*6)=182,412</t>
  </si>
  <si>
    <t>คำนวณอัตราเพิ่มขึ้นปีละ 5 %</t>
  </si>
  <si>
    <t>สามารถ</t>
  </si>
  <si>
    <t>ควบคุม</t>
  </si>
  <si>
    <t>ครอบคลุม</t>
  </si>
  <si>
    <t>คนปลอดภัย</t>
  </si>
  <si>
    <t>จากโรคพิษ</t>
  </si>
  <si>
    <t>สุนัขบ้า</t>
  </si>
  <si>
    <t>โรคพิษ</t>
  </si>
  <si>
    <t xml:space="preserve">ในสุนัข </t>
  </si>
  <si>
    <t xml:space="preserve">แมว ฯลฯ </t>
  </si>
  <si>
    <t>ได้อย่าง</t>
  </si>
  <si>
    <t>และควบคุม</t>
  </si>
  <si>
    <t>25</t>
  </si>
  <si>
    <t>แผนงานบริหาร</t>
  </si>
  <si>
    <t>ทั่วไป</t>
  </si>
  <si>
    <t xml:space="preserve"> - เครื่องคอมพิวเตอร์โน้ตบุ๊ก</t>
  </si>
  <si>
    <t>สำหรับงานประมวลผล</t>
  </si>
  <si>
    <t xml:space="preserve"> - ราคาเครื่องละ 21,000 บาท</t>
  </si>
  <si>
    <t>กองคลัง</t>
  </si>
  <si>
    <t>งานแผนที่</t>
  </si>
  <si>
    <t>ภาษี</t>
  </si>
  <si>
    <t xml:space="preserve"> - จำนวน 2 เครื่อง</t>
  </si>
  <si>
    <t>สำหรับ ประสานโครงการพัฒนาองค์การบริหารส่วนจังหวัด</t>
  </si>
  <si>
    <t>ข. ยุทธศาสตร์การพัฒนาขององค์กรปกครองส่วนท้องถิ่นในเขตจังหวัดที่ ๕ การพัฒนาโครงสร้างพื้นฐานทุกด้านอย่างสมดุลและยั่งยืน</t>
  </si>
  <si>
    <t xml:space="preserve">๑. ยุทธศาสตร์การพัฒนาด้านโครงสร้างพื้นฐาน   </t>
  </si>
  <si>
    <t>๑.๕ แผนงานเคหะและชุมชน</t>
  </si>
  <si>
    <t>งบประมาณและที่มา</t>
  </si>
  <si>
    <t>ผลที่คาดว่าจะ</t>
  </si>
  <si>
    <t>(ผลผลิตของโครงการ)</t>
  </si>
  <si>
    <t>ปี ๒๕๖๑</t>
  </si>
  <si>
    <t>ปี ๒๕๖๒</t>
  </si>
  <si>
    <t>ปี ๒๕๖๓</t>
  </si>
  <si>
    <t>ปี ๒๕๖๔</t>
  </si>
  <si>
    <t>KPI</t>
  </si>
  <si>
    <t xml:space="preserve"> </t>
  </si>
  <si>
    <t>( บาท )</t>
  </si>
  <si>
    <t>อบจ.ระยอง</t>
  </si>
  <si>
    <t>ต.ทางเกวียน มีความคาบเกี่ยวต่อเนื่องกับ</t>
  </si>
  <si>
    <t>อบต.ทุ่งควายกิน ต.ทุ่งควายกิน อ.แกลง จ.ระยอง</t>
  </si>
  <si>
    <t>ชุมชนโพธิ์เงิน , ชุมชนโพธิ์ทอง</t>
  </si>
  <si>
    <t>และชุมชนดอนมะกอก)</t>
  </si>
  <si>
    <t>22/1</t>
  </si>
  <si>
    <t>ชุมชนโพธิ์เงิน , ชุมชนโพธิ์ทองและชุมชนดอนมะกอก)</t>
  </si>
  <si>
    <t>ต.ทางเกวียน มีความคาบเกี่ยวต่อเนื่องกับ อบต.ทุ่งควายกิน ต.ทุ่งควายกิน อ.แกลง จ.ระยอง</t>
  </si>
  <si>
    <t>พื้นที่เทศบาลตำบลเมืองแกลง</t>
  </si>
  <si>
    <t>(นายสันติชัย   ตังสวานิช)</t>
  </si>
  <si>
    <t>นายกเทศมนตรีตำบลเมืองแกลง</t>
  </si>
  <si>
    <t>นายกองค์การบริหารส่วนตำบลทุ่งควายกิน</t>
  </si>
  <si>
    <t>(นายชัยณรงค์   สันทัสนะโชค)</t>
  </si>
  <si>
    <t>สำหรับประสานโครงการพัฒนาจังหวัด</t>
  </si>
  <si>
    <t>โครงการส่งเสริมและพัฒนา</t>
  </si>
  <si>
    <t>- เพื่อส่งเสริมและพัฒนา</t>
  </si>
  <si>
    <t xml:space="preserve">จัดทำโครงการ / </t>
  </si>
  <si>
    <t xml:space="preserve"> - มีโครงการ</t>
  </si>
  <si>
    <t xml:space="preserve"> - มีนักท่องเที่ยว</t>
  </si>
  <si>
    <t>กรมการ</t>
  </si>
  <si>
    <t>การท่องเที่ยวเมืองแกลง</t>
  </si>
  <si>
    <t>การท่องเที่ยวในเขตเทศบาล</t>
  </si>
  <si>
    <t>กิจกรรมเกี่ยวกับ</t>
  </si>
  <si>
    <t>/ กิจกรรม</t>
  </si>
  <si>
    <t>เพิ่มมากขึ้น</t>
  </si>
  <si>
    <t>ท่องเที่ยว</t>
  </si>
  <si>
    <t>การส่งเสริมการ</t>
  </si>
  <si>
    <t>ท่องเที่ยวในเขต</t>
  </si>
  <si>
    <t>22/3</t>
  </si>
  <si>
    <t xml:space="preserve"> - สำเนา -</t>
  </si>
  <si>
    <t>2 กิจกรรม</t>
  </si>
  <si>
    <t>ไม่น้อยกว่า 2 กิจกรรม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</si>
</sst>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#,##0.00_ ;\-#,##0.00\ "/>
    <numFmt numFmtId="208" formatCode="#,##0.0;[Red]#,##0.0"/>
    <numFmt numFmtId="209" formatCode="#,##0;[Red]#,##0"/>
    <numFmt numFmtId="210" formatCode="#,##0.0"/>
    <numFmt numFmtId="211" formatCode="00000"/>
    <numFmt numFmtId="212" formatCode="[$-409]dddd\,\ mmmm\ dd\,\ yyyy"/>
    <numFmt numFmtId="213" formatCode="[$-409]h:mm:ss\ AM/PM"/>
    <numFmt numFmtId="214" formatCode="#,##0_ ;\-#,##0\ "/>
    <numFmt numFmtId="215" formatCode="0.0"/>
  </numFmts>
  <fonts count="128">
    <font>
      <sz val="14"/>
      <name val="Cordia New"/>
      <family val="0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b/>
      <sz val="13"/>
      <name val="TH SarabunIT๙"/>
      <family val="2"/>
    </font>
    <font>
      <b/>
      <sz val="20"/>
      <name val="TH SarabunIT๙"/>
      <family val="2"/>
    </font>
    <font>
      <sz val="16"/>
      <name val="Angsana New"/>
      <family val="1"/>
    </font>
    <font>
      <b/>
      <sz val="18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16"/>
      <name val="TH SarabunIT๙"/>
      <family val="2"/>
    </font>
    <font>
      <b/>
      <u val="single"/>
      <sz val="16"/>
      <name val="TH SarabunPSK"/>
      <family val="2"/>
    </font>
    <font>
      <b/>
      <sz val="15"/>
      <name val="TH SarabunIT๙"/>
      <family val="2"/>
    </font>
    <font>
      <sz val="15"/>
      <name val="TH SarabunIT๙"/>
      <family val="2"/>
    </font>
    <font>
      <b/>
      <sz val="50"/>
      <name val="TH SarabunIT๙"/>
      <family val="2"/>
    </font>
    <font>
      <b/>
      <i/>
      <sz val="50"/>
      <name val="TH SarabunIT๙"/>
      <family val="2"/>
    </font>
    <font>
      <sz val="50"/>
      <name val="Arial"/>
      <family val="2"/>
    </font>
    <font>
      <sz val="14"/>
      <name val="TH SarabunIT๙"/>
      <family val="2"/>
    </font>
    <font>
      <sz val="20"/>
      <name val="Angsana New"/>
      <family val="1"/>
    </font>
    <font>
      <sz val="18"/>
      <name val="TH SarabunIT๙"/>
      <family val="2"/>
    </font>
    <font>
      <b/>
      <sz val="14"/>
      <name val="TH SarabunIT๙"/>
      <family val="2"/>
    </font>
    <font>
      <sz val="16"/>
      <name val="Cordia New"/>
      <family val="2"/>
    </font>
    <font>
      <sz val="20"/>
      <name val="TH SarabunIT๙"/>
      <family val="2"/>
    </font>
    <font>
      <b/>
      <sz val="25"/>
      <name val="TH SarabunIT๙"/>
      <family val="2"/>
    </font>
    <font>
      <sz val="12"/>
      <name val="TH SarabunIT๙"/>
      <family val="2"/>
    </font>
    <font>
      <b/>
      <sz val="17"/>
      <name val="TH SarabunIT๙"/>
      <family val="2"/>
    </font>
    <font>
      <sz val="17"/>
      <name val="TH SarabunIT๙"/>
      <family val="2"/>
    </font>
    <font>
      <u val="single"/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IT๙"/>
      <family val="2"/>
    </font>
    <font>
      <b/>
      <sz val="13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25"/>
      <color indexed="8"/>
      <name val="TH SarabunIT๙"/>
      <family val="2"/>
    </font>
    <font>
      <b/>
      <sz val="25"/>
      <color indexed="8"/>
      <name val="TH SarabunIT๙"/>
      <family val="2"/>
    </font>
    <font>
      <sz val="14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10"/>
      <name val="TH SarabunIT๙"/>
      <family val="2"/>
    </font>
    <font>
      <b/>
      <sz val="15"/>
      <color indexed="10"/>
      <name val="TH SarabunIT๙"/>
      <family val="2"/>
    </font>
    <font>
      <b/>
      <u val="single"/>
      <sz val="14"/>
      <color indexed="8"/>
      <name val="TH SarabunIT๙"/>
      <family val="2"/>
    </font>
    <font>
      <sz val="14"/>
      <color indexed="10"/>
      <name val="TH SarabunIT๙"/>
      <family val="2"/>
    </font>
    <font>
      <b/>
      <sz val="30"/>
      <color indexed="8"/>
      <name val="TH SarabunIT๙"/>
      <family val="2"/>
    </font>
    <font>
      <sz val="16"/>
      <name val="Tahoma"/>
      <family val="2"/>
    </font>
    <font>
      <b/>
      <sz val="30"/>
      <color indexed="10"/>
      <name val="TH SarabunIT๙"/>
      <family val="2"/>
    </font>
    <font>
      <b/>
      <sz val="18"/>
      <color indexed="8"/>
      <name val="TH SarabunIT๙"/>
      <family val="2"/>
    </font>
    <font>
      <sz val="18"/>
      <color indexed="8"/>
      <name val="TH SarabunIT๙"/>
      <family val="2"/>
    </font>
    <font>
      <sz val="18"/>
      <color indexed="8"/>
      <name val="Tahoma"/>
      <family val="2"/>
    </font>
    <font>
      <sz val="16"/>
      <color indexed="8"/>
      <name val="Tahoma"/>
      <family val="2"/>
    </font>
    <font>
      <sz val="25"/>
      <color indexed="10"/>
      <name val="TH SarabunIT๙"/>
      <family val="2"/>
    </font>
    <font>
      <sz val="13"/>
      <color indexed="10"/>
      <name val="TH SarabunIT๙"/>
      <family val="2"/>
    </font>
    <font>
      <sz val="14"/>
      <color indexed="10"/>
      <name val="Cordia New"/>
      <family val="2"/>
    </font>
    <font>
      <sz val="16"/>
      <color indexed="8"/>
      <name val="Cordia New"/>
      <family val="2"/>
    </font>
    <font>
      <sz val="16"/>
      <color indexed="10"/>
      <name val="Cordia New"/>
      <family val="2"/>
    </font>
    <font>
      <b/>
      <sz val="16"/>
      <color indexed="49"/>
      <name val="TH SarabunIT๙"/>
      <family val="2"/>
    </font>
    <font>
      <b/>
      <u val="single"/>
      <sz val="16"/>
      <color indexed="49"/>
      <name val="TH SarabunIT๙"/>
      <family val="2"/>
    </font>
    <font>
      <sz val="12"/>
      <color indexed="8"/>
      <name val="TH SarabunIT๙"/>
      <family val="2"/>
    </font>
    <font>
      <sz val="17"/>
      <color indexed="8"/>
      <name val="TH SarabunIT๙"/>
      <family val="2"/>
    </font>
    <font>
      <b/>
      <sz val="17"/>
      <color indexed="8"/>
      <name val="TH SarabunIT๙"/>
      <family val="2"/>
    </font>
    <font>
      <sz val="20"/>
      <color indexed="10"/>
      <name val="TH SarabunIT๙"/>
      <family val="2"/>
    </font>
    <font>
      <sz val="16"/>
      <color indexed="9"/>
      <name val="TH SarabunIT๙"/>
      <family val="2"/>
    </font>
    <font>
      <sz val="14"/>
      <color indexed="8"/>
      <name val="Tahoma"/>
      <family val="2"/>
    </font>
    <font>
      <b/>
      <sz val="25"/>
      <color indexed="9"/>
      <name val="TH SarabunIT๙"/>
      <family val="2"/>
    </font>
    <font>
      <u val="single"/>
      <sz val="14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25"/>
      <color theme="1"/>
      <name val="TH SarabunIT๙"/>
      <family val="2"/>
    </font>
    <font>
      <b/>
      <sz val="25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rgb="FFFF0000"/>
      <name val="TH SarabunIT๙"/>
      <family val="2"/>
    </font>
    <font>
      <b/>
      <sz val="15"/>
      <color rgb="FFFF0000"/>
      <name val="TH SarabunIT๙"/>
      <family val="2"/>
    </font>
    <font>
      <b/>
      <u val="single"/>
      <sz val="14"/>
      <color theme="1"/>
      <name val="TH SarabunIT๙"/>
      <family val="2"/>
    </font>
    <font>
      <sz val="14"/>
      <color rgb="FFFF0000"/>
      <name val="TH SarabunIT๙"/>
      <family val="2"/>
    </font>
    <font>
      <b/>
      <sz val="30"/>
      <color theme="1"/>
      <name val="TH SarabunIT๙"/>
      <family val="2"/>
    </font>
    <font>
      <sz val="16"/>
      <name val="Calibri"/>
      <family val="2"/>
    </font>
    <font>
      <b/>
      <sz val="30"/>
      <color rgb="FFFF0000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25"/>
      <color rgb="FFFF0000"/>
      <name val="TH SarabunIT๙"/>
      <family val="2"/>
    </font>
    <font>
      <sz val="13"/>
      <color rgb="FFFF0000"/>
      <name val="TH SarabunIT๙"/>
      <family val="2"/>
    </font>
    <font>
      <sz val="14"/>
      <color rgb="FFFF0000"/>
      <name val="Cordia New"/>
      <family val="2"/>
    </font>
    <font>
      <sz val="16"/>
      <color theme="1"/>
      <name val="Cordia New"/>
      <family val="2"/>
    </font>
    <font>
      <sz val="16"/>
      <color rgb="FFFF0000"/>
      <name val="Cordia New"/>
      <family val="2"/>
    </font>
    <font>
      <b/>
      <sz val="16"/>
      <color theme="8" tint="-0.24997000396251678"/>
      <name val="TH SarabunIT๙"/>
      <family val="2"/>
    </font>
    <font>
      <b/>
      <u val="single"/>
      <sz val="16"/>
      <color theme="8" tint="-0.24997000396251678"/>
      <name val="TH SarabunIT๙"/>
      <family val="2"/>
    </font>
    <font>
      <sz val="12"/>
      <color theme="1"/>
      <name val="TH SarabunIT๙"/>
      <family val="2"/>
    </font>
    <font>
      <sz val="17"/>
      <color theme="1"/>
      <name val="TH SarabunIT๙"/>
      <family val="2"/>
    </font>
    <font>
      <b/>
      <sz val="17"/>
      <color theme="1"/>
      <name val="TH SarabunIT๙"/>
      <family val="2"/>
    </font>
    <font>
      <sz val="20"/>
      <color rgb="FFFF0000"/>
      <name val="TH SarabunIT๙"/>
      <family val="2"/>
    </font>
    <font>
      <sz val="16"/>
      <color theme="0"/>
      <name val="TH SarabunIT๙"/>
      <family val="2"/>
    </font>
    <font>
      <sz val="14"/>
      <color theme="1"/>
      <name val="Calibri"/>
      <family val="2"/>
    </font>
    <font>
      <b/>
      <sz val="25"/>
      <color theme="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1" borderId="2" applyNumberFormat="0" applyAlignment="0" applyProtection="0"/>
    <xf numFmtId="0" fontId="85" fillId="0" borderId="3" applyNumberFormat="0" applyFill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87" fillId="23" borderId="1" applyNumberFormat="0" applyAlignment="0" applyProtection="0"/>
    <xf numFmtId="0" fontId="88" fillId="24" borderId="0" applyNumberFormat="0" applyBorder="0" applyAlignment="0" applyProtection="0"/>
    <xf numFmtId="0" fontId="89" fillId="0" borderId="4" applyNumberFormat="0" applyFill="0" applyAlignment="0" applyProtection="0"/>
    <xf numFmtId="0" fontId="90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91" fillId="20" borderId="5" applyNumberFormat="0" applyAlignment="0" applyProtection="0"/>
    <xf numFmtId="0" fontId="0" fillId="32" borderId="6" applyNumberFormat="0" applyFont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49" fontId="95" fillId="0" borderId="0" xfId="0" applyNumberFormat="1" applyFont="1" applyAlignment="1">
      <alignment/>
    </xf>
    <xf numFmtId="49" fontId="95" fillId="0" borderId="0" xfId="0" applyNumberFormat="1" applyFont="1" applyAlignment="1">
      <alignment horizontal="center"/>
    </xf>
    <xf numFmtId="204" fontId="95" fillId="0" borderId="0" xfId="33" applyNumberFormat="1" applyFont="1" applyAlignment="1">
      <alignment horizontal="center"/>
    </xf>
    <xf numFmtId="49" fontId="96" fillId="0" borderId="0" xfId="0" applyNumberFormat="1" applyFont="1" applyBorder="1" applyAlignment="1">
      <alignment horizontal="center"/>
    </xf>
    <xf numFmtId="49" fontId="9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204" fontId="3" fillId="0" borderId="0" xfId="33" applyNumberFormat="1" applyFont="1" applyBorder="1" applyAlignment="1">
      <alignment horizontal="left"/>
    </xf>
    <xf numFmtId="49" fontId="96" fillId="0" borderId="0" xfId="0" applyNumberFormat="1" applyFont="1" applyBorder="1" applyAlignment="1">
      <alignment horizontal="center"/>
    </xf>
    <xf numFmtId="49" fontId="9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 vertical="center"/>
    </xf>
    <xf numFmtId="49" fontId="9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indent="1"/>
    </xf>
    <xf numFmtId="49" fontId="7" fillId="0" borderId="10" xfId="0" applyNumberFormat="1" applyFont="1" applyBorder="1" applyAlignment="1">
      <alignment/>
    </xf>
    <xf numFmtId="204" fontId="7" fillId="0" borderId="11" xfId="33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98" fillId="0" borderId="0" xfId="0" applyNumberFormat="1" applyFont="1" applyAlignment="1">
      <alignment/>
    </xf>
    <xf numFmtId="49" fontId="8" fillId="0" borderId="12" xfId="0" applyNumberFormat="1" applyFont="1" applyBorder="1" applyAlignment="1">
      <alignment/>
    </xf>
    <xf numFmtId="49" fontId="97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97" fillId="0" borderId="13" xfId="0" applyNumberFormat="1" applyFont="1" applyBorder="1" applyAlignment="1">
      <alignment horizontal="center"/>
    </xf>
    <xf numFmtId="49" fontId="97" fillId="0" borderId="12" xfId="0" applyNumberFormat="1" applyFont="1" applyBorder="1" applyAlignment="1">
      <alignment horizontal="center"/>
    </xf>
    <xf numFmtId="49" fontId="97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/>
    </xf>
    <xf numFmtId="49" fontId="99" fillId="0" borderId="0" xfId="0" applyNumberFormat="1" applyFont="1" applyAlignment="1">
      <alignment/>
    </xf>
    <xf numFmtId="204" fontId="99" fillId="0" borderId="0" xfId="33" applyNumberFormat="1" applyFont="1" applyAlignment="1">
      <alignment horizontal="center"/>
    </xf>
    <xf numFmtId="49" fontId="99" fillId="0" borderId="0" xfId="0" applyNumberFormat="1" applyFont="1" applyAlignment="1">
      <alignment horizontal="center"/>
    </xf>
    <xf numFmtId="49" fontId="100" fillId="0" borderId="0" xfId="0" applyNumberFormat="1" applyFont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49" fontId="97" fillId="0" borderId="12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101" fillId="0" borderId="12" xfId="0" applyFont="1" applyBorder="1" applyAlignment="1">
      <alignment horizontal="left"/>
    </xf>
    <xf numFmtId="49" fontId="101" fillId="0" borderId="12" xfId="0" applyNumberFormat="1" applyFont="1" applyBorder="1" applyAlignment="1">
      <alignment horizontal="left"/>
    </xf>
    <xf numFmtId="0" fontId="101" fillId="0" borderId="12" xfId="0" applyFont="1" applyBorder="1" applyAlignment="1">
      <alignment/>
    </xf>
    <xf numFmtId="49" fontId="101" fillId="0" borderId="12" xfId="0" applyNumberFormat="1" applyFont="1" applyBorder="1" applyAlignment="1">
      <alignment/>
    </xf>
    <xf numFmtId="0" fontId="97" fillId="0" borderId="12" xfId="0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97" fillId="0" borderId="12" xfId="0" applyNumberFormat="1" applyFont="1" applyBorder="1" applyAlignment="1">
      <alignment horizontal="left"/>
    </xf>
    <xf numFmtId="49" fontId="101" fillId="0" borderId="12" xfId="0" applyNumberFormat="1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2" xfId="0" applyFont="1" applyBorder="1" applyAlignment="1">
      <alignment/>
    </xf>
    <xf numFmtId="49" fontId="97" fillId="0" borderId="13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vertical="center"/>
    </xf>
    <xf numFmtId="0" fontId="97" fillId="0" borderId="13" xfId="0" applyFont="1" applyBorder="1" applyAlignment="1">
      <alignment horizontal="left"/>
    </xf>
    <xf numFmtId="0" fontId="97" fillId="0" borderId="13" xfId="0" applyFont="1" applyBorder="1" applyAlignment="1" quotePrefix="1">
      <alignment/>
    </xf>
    <xf numFmtId="0" fontId="97" fillId="0" borderId="13" xfId="0" applyFont="1" applyBorder="1" applyAlignment="1">
      <alignment horizontal="center"/>
    </xf>
    <xf numFmtId="49" fontId="97" fillId="0" borderId="14" xfId="0" applyNumberFormat="1" applyFont="1" applyBorder="1" applyAlignment="1">
      <alignment/>
    </xf>
    <xf numFmtId="204" fontId="8" fillId="0" borderId="12" xfId="44" applyNumberFormat="1" applyFont="1" applyBorder="1" applyAlignment="1">
      <alignment horizontal="center"/>
    </xf>
    <xf numFmtId="3" fontId="102" fillId="0" borderId="0" xfId="0" applyNumberFormat="1" applyFont="1" applyAlignment="1">
      <alignment/>
    </xf>
    <xf numFmtId="3" fontId="103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 horizontal="center" vertical="center"/>
    </xf>
    <xf numFmtId="3" fontId="104" fillId="0" borderId="0" xfId="33" applyNumberFormat="1" applyFont="1" applyBorder="1" applyAlignment="1">
      <alignment/>
    </xf>
    <xf numFmtId="3" fontId="104" fillId="0" borderId="0" xfId="0" applyNumberFormat="1" applyFont="1" applyBorder="1" applyAlignment="1">
      <alignment horizontal="center"/>
    </xf>
    <xf numFmtId="3" fontId="104" fillId="0" borderId="0" xfId="0" applyNumberFormat="1" applyFont="1" applyBorder="1" applyAlignment="1">
      <alignment horizontal="center" vertical="center"/>
    </xf>
    <xf numFmtId="3" fontId="104" fillId="0" borderId="0" xfId="0" applyNumberFormat="1" applyFont="1" applyBorder="1" applyAlignment="1">
      <alignment horizontal="right" vertical="center"/>
    </xf>
    <xf numFmtId="3" fontId="103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49" fontId="101" fillId="0" borderId="0" xfId="0" applyNumberFormat="1" applyFont="1" applyBorder="1" applyAlignment="1">
      <alignment horizontal="center"/>
    </xf>
    <xf numFmtId="0" fontId="101" fillId="0" borderId="0" xfId="0" applyFont="1" applyBorder="1" applyAlignment="1">
      <alignment/>
    </xf>
    <xf numFmtId="0" fontId="101" fillId="0" borderId="0" xfId="0" applyFont="1" applyBorder="1" applyAlignment="1">
      <alignment horizontal="center"/>
    </xf>
    <xf numFmtId="49" fontId="101" fillId="0" borderId="0" xfId="0" applyNumberFormat="1" applyFont="1" applyBorder="1" applyAlignment="1">
      <alignment/>
    </xf>
    <xf numFmtId="0" fontId="101" fillId="0" borderId="0" xfId="0" applyFont="1" applyBorder="1" applyAlignment="1">
      <alignment horizontal="left"/>
    </xf>
    <xf numFmtId="49" fontId="101" fillId="0" borderId="0" xfId="0" applyNumberFormat="1" applyFont="1" applyBorder="1" applyAlignment="1">
      <alignment horizontal="left"/>
    </xf>
    <xf numFmtId="3" fontId="101" fillId="0" borderId="0" xfId="0" applyNumberFormat="1" applyFont="1" applyBorder="1" applyAlignment="1">
      <alignment horizontal="left"/>
    </xf>
    <xf numFmtId="0" fontId="105" fillId="0" borderId="0" xfId="0" applyFont="1" applyBorder="1" applyAlignment="1">
      <alignment/>
    </xf>
    <xf numFmtId="3" fontId="101" fillId="0" borderId="0" xfId="0" applyNumberFormat="1" applyFont="1" applyBorder="1" applyAlignment="1">
      <alignment horizontal="center"/>
    </xf>
    <xf numFmtId="4" fontId="101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97" fillId="33" borderId="0" xfId="0" applyFont="1" applyFill="1" applyBorder="1" applyAlignment="1">
      <alignment/>
    </xf>
    <xf numFmtId="4" fontId="97" fillId="33" borderId="0" xfId="0" applyNumberFormat="1" applyFont="1" applyFill="1" applyBorder="1" applyAlignment="1">
      <alignment horizontal="right"/>
    </xf>
    <xf numFmtId="49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0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left"/>
    </xf>
    <xf numFmtId="49" fontId="106" fillId="0" borderId="0" xfId="0" applyNumberFormat="1" applyFont="1" applyBorder="1" applyAlignment="1">
      <alignment/>
    </xf>
    <xf numFmtId="49" fontId="106" fillId="0" borderId="0" xfId="0" applyNumberFormat="1" applyFont="1" applyBorder="1" applyAlignment="1">
      <alignment horizontal="left"/>
    </xf>
    <xf numFmtId="0" fontId="106" fillId="0" borderId="0" xfId="0" applyFont="1" applyBorder="1" applyAlignment="1">
      <alignment/>
    </xf>
    <xf numFmtId="49" fontId="106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/>
    </xf>
    <xf numFmtId="0" fontId="106" fillId="33" borderId="0" xfId="0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 vertical="center"/>
    </xf>
    <xf numFmtId="0" fontId="107" fillId="0" borderId="0" xfId="0" applyFont="1" applyAlignment="1">
      <alignment horizontal="center"/>
    </xf>
    <xf numFmtId="49" fontId="17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18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204" fontId="18" fillId="0" borderId="0" xfId="33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indent="1"/>
    </xf>
    <xf numFmtId="49" fontId="6" fillId="0" borderId="10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 quotePrefix="1">
      <alignment horizontal="left"/>
    </xf>
    <xf numFmtId="49" fontId="102" fillId="0" borderId="12" xfId="0" applyNumberFormat="1" applyFont="1" applyBorder="1" applyAlignment="1">
      <alignment horizontal="center"/>
    </xf>
    <xf numFmtId="49" fontId="103" fillId="0" borderId="12" xfId="0" applyNumberFormat="1" applyFont="1" applyBorder="1" applyAlignment="1">
      <alignment horizontal="left" vertical="center"/>
    </xf>
    <xf numFmtId="49" fontId="103" fillId="0" borderId="12" xfId="0" applyNumberFormat="1" applyFont="1" applyBorder="1" applyAlignment="1">
      <alignment horizontal="left"/>
    </xf>
    <xf numFmtId="0" fontId="0" fillId="0" borderId="14" xfId="0" applyBorder="1" applyAlignment="1">
      <alignment/>
    </xf>
    <xf numFmtId="49" fontId="97" fillId="0" borderId="13" xfId="0" applyNumberFormat="1" applyFont="1" applyBorder="1" applyAlignment="1">
      <alignment/>
    </xf>
    <xf numFmtId="204" fontId="97" fillId="0" borderId="12" xfId="33" applyNumberFormat="1" applyFont="1" applyBorder="1" applyAlignment="1">
      <alignment horizontal="center"/>
    </xf>
    <xf numFmtId="49" fontId="97" fillId="0" borderId="0" xfId="0" applyNumberFormat="1" applyFont="1" applyBorder="1" applyAlignment="1">
      <alignment/>
    </xf>
    <xf numFmtId="204" fontId="8" fillId="0" borderId="13" xfId="33" applyNumberFormat="1" applyFont="1" applyBorder="1" applyAlignment="1">
      <alignment horizontal="center"/>
    </xf>
    <xf numFmtId="49" fontId="9" fillId="0" borderId="12" xfId="0" applyNumberFormat="1" applyFont="1" applyBorder="1" applyAlignment="1">
      <alignment/>
    </xf>
    <xf numFmtId="204" fontId="97" fillId="0" borderId="14" xfId="33" applyNumberFormat="1" applyFont="1" applyBorder="1" applyAlignment="1">
      <alignment horizontal="center"/>
    </xf>
    <xf numFmtId="49" fontId="97" fillId="0" borderId="14" xfId="0" applyNumberFormat="1" applyFont="1" applyBorder="1" applyAlignment="1">
      <alignment horizontal="center"/>
    </xf>
    <xf numFmtId="49" fontId="98" fillId="0" borderId="12" xfId="0" applyNumberFormat="1" applyFont="1" applyBorder="1" applyAlignment="1">
      <alignment horizontal="center"/>
    </xf>
    <xf numFmtId="204" fontId="8" fillId="0" borderId="13" xfId="44" applyNumberFormat="1" applyFont="1" applyBorder="1" applyAlignment="1">
      <alignment horizontal="center"/>
    </xf>
    <xf numFmtId="204" fontId="8" fillId="0" borderId="12" xfId="44" applyNumberFormat="1" applyFont="1" applyBorder="1" applyAlignment="1">
      <alignment horizontal="left"/>
    </xf>
    <xf numFmtId="0" fontId="108" fillId="0" borderId="12" xfId="0" applyFont="1" applyBorder="1" applyAlignment="1">
      <alignment/>
    </xf>
    <xf numFmtId="204" fontId="8" fillId="0" borderId="12" xfId="44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49" fontId="8" fillId="0" borderId="23" xfId="0" applyNumberFormat="1" applyFont="1" applyBorder="1" applyAlignment="1">
      <alignment/>
    </xf>
    <xf numFmtId="49" fontId="97" fillId="0" borderId="0" xfId="0" applyNumberFormat="1" applyFont="1" applyAlignment="1">
      <alignment horizontal="center"/>
    </xf>
    <xf numFmtId="49" fontId="98" fillId="0" borderId="0" xfId="0" applyNumberFormat="1" applyFont="1" applyAlignment="1">
      <alignment/>
    </xf>
    <xf numFmtId="49" fontId="97" fillId="0" borderId="14" xfId="0" applyNumberFormat="1" applyFont="1" applyBorder="1" applyAlignment="1">
      <alignment horizontal="left" vertical="center"/>
    </xf>
    <xf numFmtId="49" fontId="98" fillId="0" borderId="14" xfId="0" applyNumberFormat="1" applyFont="1" applyBorder="1" applyAlignment="1">
      <alignment horizontal="center"/>
    </xf>
    <xf numFmtId="0" fontId="101" fillId="0" borderId="21" xfId="0" applyFont="1" applyBorder="1" applyAlignment="1">
      <alignment horizontal="left"/>
    </xf>
    <xf numFmtId="49" fontId="101" fillId="0" borderId="21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center" wrapText="1"/>
    </xf>
    <xf numFmtId="204" fontId="97" fillId="0" borderId="0" xfId="33" applyNumberFormat="1" applyFont="1" applyAlignment="1">
      <alignment horizontal="center"/>
    </xf>
    <xf numFmtId="49" fontId="98" fillId="0" borderId="0" xfId="0" applyNumberFormat="1" applyFont="1" applyBorder="1" applyAlignment="1">
      <alignment horizontal="center"/>
    </xf>
    <xf numFmtId="49" fontId="98" fillId="0" borderId="0" xfId="0" applyNumberFormat="1" applyFont="1" applyBorder="1" applyAlignment="1">
      <alignment/>
    </xf>
    <xf numFmtId="49" fontId="98" fillId="0" borderId="10" xfId="0" applyNumberFormat="1" applyFont="1" applyBorder="1" applyAlignment="1">
      <alignment horizontal="left" indent="1"/>
    </xf>
    <xf numFmtId="49" fontId="98" fillId="0" borderId="10" xfId="0" applyNumberFormat="1" applyFont="1" applyBorder="1" applyAlignment="1">
      <alignment/>
    </xf>
    <xf numFmtId="0" fontId="8" fillId="0" borderId="13" xfId="0" applyFont="1" applyBorder="1" applyAlignment="1" quotePrefix="1">
      <alignment/>
    </xf>
    <xf numFmtId="204" fontId="16" fillId="0" borderId="12" xfId="44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97" fillId="0" borderId="23" xfId="0" applyNumberFormat="1" applyFont="1" applyBorder="1" applyAlignment="1">
      <alignment horizontal="left"/>
    </xf>
    <xf numFmtId="49" fontId="97" fillId="0" borderId="12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09" fillId="0" borderId="0" xfId="0" applyFont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9" fontId="2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59" fontId="8" fillId="0" borderId="12" xfId="0" applyNumberFormat="1" applyFont="1" applyBorder="1" applyAlignment="1">
      <alignment/>
    </xf>
    <xf numFmtId="49" fontId="16" fillId="0" borderId="12" xfId="0" applyNumberFormat="1" applyFont="1" applyBorder="1" applyAlignment="1">
      <alignment/>
    </xf>
    <xf numFmtId="0" fontId="97" fillId="0" borderId="0" xfId="0" applyFont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49" fontId="110" fillId="0" borderId="0" xfId="0" applyNumberFormat="1" applyFont="1" applyAlignment="1">
      <alignment horizontal="left"/>
    </xf>
    <xf numFmtId="49" fontId="110" fillId="0" borderId="0" xfId="0" applyNumberFormat="1" applyFont="1" applyAlignment="1">
      <alignment horizontal="left" indent="1"/>
    </xf>
    <xf numFmtId="49" fontId="110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13" fillId="0" borderId="0" xfId="0" applyFont="1" applyAlignment="1">
      <alignment/>
    </xf>
    <xf numFmtId="0" fontId="8" fillId="0" borderId="12" xfId="0" applyFont="1" applyBorder="1" applyAlignment="1">
      <alignment/>
    </xf>
    <xf numFmtId="0" fontId="113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left"/>
    </xf>
    <xf numFmtId="0" fontId="8" fillId="0" borderId="14" xfId="0" applyFont="1" applyBorder="1" applyAlignment="1">
      <alignment/>
    </xf>
    <xf numFmtId="59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left"/>
    </xf>
    <xf numFmtId="0" fontId="113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97" fillId="0" borderId="14" xfId="0" applyFont="1" applyBorder="1" applyAlignment="1">
      <alignment/>
    </xf>
    <xf numFmtId="49" fontId="97" fillId="0" borderId="13" xfId="0" applyNumberFormat="1" applyFont="1" applyBorder="1" applyAlignment="1">
      <alignment horizontal="left" vertical="center"/>
    </xf>
    <xf numFmtId="49" fontId="97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97" fillId="0" borderId="12" xfId="0" applyNumberFormat="1" applyFont="1" applyBorder="1" applyAlignment="1">
      <alignment horizontal="center" vertical="center"/>
    </xf>
    <xf numFmtId="49" fontId="98" fillId="0" borderId="12" xfId="0" applyNumberFormat="1" applyFont="1" applyBorder="1" applyAlignment="1">
      <alignment horizontal="center" vertical="center"/>
    </xf>
    <xf numFmtId="0" fontId="113" fillId="0" borderId="0" xfId="0" applyFont="1" applyBorder="1" applyAlignment="1">
      <alignment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97" fillId="0" borderId="0" xfId="0" applyFont="1" applyBorder="1" applyAlignment="1">
      <alignment/>
    </xf>
    <xf numFmtId="0" fontId="0" fillId="0" borderId="0" xfId="0" applyBorder="1" applyAlignment="1">
      <alignment/>
    </xf>
    <xf numFmtId="59" fontId="8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49" fontId="8" fillId="0" borderId="12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97" fillId="0" borderId="12" xfId="0" applyFont="1" applyBorder="1" applyAlignment="1">
      <alignment/>
    </xf>
    <xf numFmtId="0" fontId="108" fillId="0" borderId="12" xfId="0" applyFont="1" applyBorder="1" applyAlignment="1">
      <alignment/>
    </xf>
    <xf numFmtId="49" fontId="8" fillId="0" borderId="23" xfId="0" applyNumberFormat="1" applyFont="1" applyBorder="1" applyAlignment="1">
      <alignment/>
    </xf>
    <xf numFmtId="49" fontId="114" fillId="0" borderId="0" xfId="0" applyNumberFormat="1" applyFont="1" applyAlignment="1">
      <alignment/>
    </xf>
    <xf numFmtId="204" fontId="114" fillId="0" borderId="0" xfId="33" applyNumberFormat="1" applyFont="1" applyAlignment="1">
      <alignment horizontal="center"/>
    </xf>
    <xf numFmtId="49" fontId="114" fillId="0" borderId="0" xfId="0" applyNumberFormat="1" applyFont="1" applyAlignment="1">
      <alignment horizontal="center"/>
    </xf>
    <xf numFmtId="49" fontId="115" fillId="0" borderId="0" xfId="0" applyNumberFormat="1" applyFont="1" applyAlignment="1">
      <alignment/>
    </xf>
    <xf numFmtId="0" fontId="113" fillId="0" borderId="24" xfId="0" applyFont="1" applyBorder="1" applyAlignment="1">
      <alignment/>
    </xf>
    <xf numFmtId="0" fontId="97" fillId="0" borderId="13" xfId="0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13" fillId="0" borderId="10" xfId="0" applyFont="1" applyBorder="1" applyAlignment="1">
      <alignment/>
    </xf>
    <xf numFmtId="0" fontId="8" fillId="0" borderId="23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7" fillId="0" borderId="23" xfId="0" applyFont="1" applyBorder="1" applyAlignment="1">
      <alignment/>
    </xf>
    <xf numFmtId="0" fontId="97" fillId="0" borderId="25" xfId="0" applyFont="1" applyBorder="1" applyAlignment="1">
      <alignment/>
    </xf>
    <xf numFmtId="0" fontId="113" fillId="0" borderId="26" xfId="0" applyFont="1" applyBorder="1" applyAlignment="1">
      <alignment/>
    </xf>
    <xf numFmtId="0" fontId="8" fillId="0" borderId="25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0" fontId="97" fillId="0" borderId="10" xfId="0" applyFont="1" applyBorder="1" applyAlignment="1">
      <alignment/>
    </xf>
    <xf numFmtId="0" fontId="97" fillId="0" borderId="26" xfId="0" applyFont="1" applyBorder="1" applyAlignment="1">
      <alignment/>
    </xf>
    <xf numFmtId="0" fontId="113" fillId="0" borderId="25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22" fillId="0" borderId="0" xfId="0" applyNumberFormat="1" applyFont="1" applyAlignment="1">
      <alignment vertical="center"/>
    </xf>
    <xf numFmtId="49" fontId="98" fillId="0" borderId="0" xfId="0" applyNumberFormat="1" applyFont="1" applyAlignment="1">
      <alignment horizontal="left"/>
    </xf>
    <xf numFmtId="0" fontId="98" fillId="0" borderId="0" xfId="0" applyFont="1" applyAlignment="1">
      <alignment/>
    </xf>
    <xf numFmtId="49" fontId="98" fillId="0" borderId="0" xfId="0" applyNumberFormat="1" applyFont="1" applyAlignment="1">
      <alignment horizontal="left" indent="1"/>
    </xf>
    <xf numFmtId="0" fontId="7" fillId="0" borderId="10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8" fillId="0" borderId="14" xfId="0" applyFont="1" applyBorder="1" applyAlignment="1">
      <alignment horizontal="left" vertical="center"/>
    </xf>
    <xf numFmtId="49" fontId="22" fillId="0" borderId="0" xfId="0" applyNumberFormat="1" applyFont="1" applyAlignment="1">
      <alignment horizontal="center"/>
    </xf>
    <xf numFmtId="3" fontId="7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 quotePrefix="1">
      <alignment/>
    </xf>
    <xf numFmtId="0" fontId="20" fillId="0" borderId="21" xfId="0" applyFont="1" applyBorder="1" applyAlignment="1">
      <alignment/>
    </xf>
    <xf numFmtId="49" fontId="95" fillId="0" borderId="14" xfId="0" applyNumberFormat="1" applyFont="1" applyBorder="1" applyAlignment="1">
      <alignment/>
    </xf>
    <xf numFmtId="49" fontId="96" fillId="0" borderId="0" xfId="0" applyNumberFormat="1" applyFont="1" applyAlignment="1">
      <alignment vertical="center"/>
    </xf>
    <xf numFmtId="0" fontId="116" fillId="0" borderId="0" xfId="0" applyFont="1" applyAlignment="1">
      <alignment/>
    </xf>
    <xf numFmtId="49" fontId="98" fillId="0" borderId="13" xfId="0" applyNumberFormat="1" applyFont="1" applyBorder="1" applyAlignment="1">
      <alignment horizontal="center" vertical="center"/>
    </xf>
    <xf numFmtId="0" fontId="117" fillId="0" borderId="14" xfId="0" applyFont="1" applyBorder="1" applyAlignment="1">
      <alignment/>
    </xf>
    <xf numFmtId="0" fontId="98" fillId="0" borderId="14" xfId="0" applyFont="1" applyBorder="1" applyAlignment="1">
      <alignment horizontal="center" vertical="center"/>
    </xf>
    <xf numFmtId="49" fontId="97" fillId="0" borderId="23" xfId="0" applyNumberFormat="1" applyFont="1" applyBorder="1" applyAlignment="1">
      <alignment horizontal="center" vertical="center"/>
    </xf>
    <xf numFmtId="49" fontId="97" fillId="0" borderId="13" xfId="0" applyNumberFormat="1" applyFont="1" applyBorder="1" applyAlignment="1">
      <alignment vertical="center"/>
    </xf>
    <xf numFmtId="49" fontId="97" fillId="0" borderId="27" xfId="0" applyNumberFormat="1" applyFont="1" applyBorder="1" applyAlignment="1">
      <alignment horizontal="center" vertical="center"/>
    </xf>
    <xf numFmtId="49" fontId="97" fillId="0" borderId="23" xfId="0" applyNumberFormat="1" applyFont="1" applyBorder="1" applyAlignment="1">
      <alignment horizontal="left" vertical="center"/>
    </xf>
    <xf numFmtId="49" fontId="97" fillId="0" borderId="12" xfId="0" applyNumberFormat="1" applyFont="1" applyBorder="1" applyAlignment="1">
      <alignment vertical="center"/>
    </xf>
    <xf numFmtId="49" fontId="98" fillId="0" borderId="13" xfId="0" applyNumberFormat="1" applyFont="1" applyBorder="1" applyAlignment="1">
      <alignment horizontal="center"/>
    </xf>
    <xf numFmtId="0" fontId="118" fillId="0" borderId="0" xfId="0" applyFont="1" applyAlignment="1">
      <alignment/>
    </xf>
    <xf numFmtId="49" fontId="97" fillId="0" borderId="23" xfId="0" applyNumberFormat="1" applyFont="1" applyBorder="1" applyAlignment="1">
      <alignment vertical="center"/>
    </xf>
    <xf numFmtId="49" fontId="8" fillId="0" borderId="12" xfId="44" applyNumberFormat="1" applyFont="1" applyBorder="1" applyAlignment="1">
      <alignment horizontal="left"/>
    </xf>
    <xf numFmtId="3" fontId="97" fillId="0" borderId="12" xfId="0" applyNumberFormat="1" applyFont="1" applyBorder="1" applyAlignment="1" quotePrefix="1">
      <alignment horizontal="center" vertical="center"/>
    </xf>
    <xf numFmtId="3" fontId="97" fillId="0" borderId="23" xfId="0" applyNumberFormat="1" applyFont="1" applyBorder="1" applyAlignment="1" quotePrefix="1">
      <alignment horizontal="center" vertical="center"/>
    </xf>
    <xf numFmtId="49" fontId="97" fillId="0" borderId="0" xfId="0" applyNumberFormat="1" applyFont="1" applyAlignment="1">
      <alignment vertical="center"/>
    </xf>
    <xf numFmtId="3" fontId="97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18" fillId="0" borderId="12" xfId="0" applyFont="1" applyBorder="1" applyAlignment="1">
      <alignment/>
    </xf>
    <xf numFmtId="49" fontId="97" fillId="0" borderId="14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vertical="center"/>
    </xf>
    <xf numFmtId="0" fontId="8" fillId="0" borderId="13" xfId="0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204" fontId="8" fillId="0" borderId="13" xfId="33" applyNumberFormat="1" applyFont="1" applyBorder="1" applyAlignment="1">
      <alignment horizontal="center" vertical="center"/>
    </xf>
    <xf numFmtId="204" fontId="8" fillId="0" borderId="13" xfId="33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9" fontId="97" fillId="0" borderId="21" xfId="0" applyNumberFormat="1" applyFont="1" applyBorder="1" applyAlignment="1">
      <alignment vertical="center"/>
    </xf>
    <xf numFmtId="49" fontId="97" fillId="0" borderId="0" xfId="0" applyNumberFormat="1" applyFont="1" applyBorder="1" applyAlignment="1">
      <alignment vertical="center"/>
    </xf>
    <xf numFmtId="3" fontId="97" fillId="0" borderId="23" xfId="0" applyNumberFormat="1" applyFont="1" applyBorder="1" applyAlignment="1">
      <alignment horizontal="right" vertical="center"/>
    </xf>
    <xf numFmtId="3" fontId="97" fillId="0" borderId="13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204" fontId="8" fillId="0" borderId="12" xfId="33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204" fontId="8" fillId="0" borderId="14" xfId="33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204" fontId="8" fillId="0" borderId="0" xfId="33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04" fontId="8" fillId="0" borderId="0" xfId="33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204" fontId="8" fillId="0" borderId="12" xfId="33" applyNumberFormat="1" applyFont="1" applyBorder="1" applyAlignment="1">
      <alignment horizontal="center"/>
    </xf>
    <xf numFmtId="204" fontId="8" fillId="0" borderId="14" xfId="33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49" fontId="95" fillId="0" borderId="0" xfId="0" applyNumberFormat="1" applyFont="1" applyBorder="1" applyAlignment="1">
      <alignment/>
    </xf>
    <xf numFmtId="49" fontId="110" fillId="0" borderId="0" xfId="0" applyNumberFormat="1" applyFont="1" applyAlignment="1">
      <alignment/>
    </xf>
    <xf numFmtId="49" fontId="111" fillId="0" borderId="0" xfId="0" applyNumberFormat="1" applyFont="1" applyAlignment="1">
      <alignment/>
    </xf>
    <xf numFmtId="204" fontId="111" fillId="0" borderId="0" xfId="44" applyNumberFormat="1" applyFont="1" applyAlignment="1">
      <alignment horizontal="center"/>
    </xf>
    <xf numFmtId="49" fontId="111" fillId="0" borderId="0" xfId="0" applyNumberFormat="1" applyFont="1" applyAlignment="1">
      <alignment horizontal="center"/>
    </xf>
    <xf numFmtId="49" fontId="110" fillId="0" borderId="0" xfId="0" applyNumberFormat="1" applyFont="1" applyBorder="1" applyAlignment="1">
      <alignment horizontal="center"/>
    </xf>
    <xf numFmtId="49" fontId="111" fillId="0" borderId="0" xfId="0" applyNumberFormat="1" applyFont="1" applyBorder="1" applyAlignment="1">
      <alignment/>
    </xf>
    <xf numFmtId="49" fontId="110" fillId="0" borderId="0" xfId="0" applyNumberFormat="1" applyFont="1" applyBorder="1" applyAlignment="1">
      <alignment/>
    </xf>
    <xf numFmtId="49" fontId="110" fillId="0" borderId="10" xfId="0" applyNumberFormat="1" applyFont="1" applyBorder="1" applyAlignment="1">
      <alignment horizontal="left" indent="1"/>
    </xf>
    <xf numFmtId="49" fontId="110" fillId="0" borderId="1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 vertical="center" wrapText="1"/>
    </xf>
    <xf numFmtId="49" fontId="95" fillId="0" borderId="12" xfId="0" applyNumberFormat="1" applyFont="1" applyBorder="1" applyAlignment="1">
      <alignment/>
    </xf>
    <xf numFmtId="204" fontId="95" fillId="0" borderId="12" xfId="33" applyNumberFormat="1" applyFont="1" applyBorder="1" applyAlignment="1">
      <alignment horizontal="center"/>
    </xf>
    <xf numFmtId="49" fontId="95" fillId="0" borderId="12" xfId="0" applyNumberFormat="1" applyFont="1" applyBorder="1" applyAlignment="1">
      <alignment horizontal="center"/>
    </xf>
    <xf numFmtId="204" fontId="95" fillId="0" borderId="14" xfId="33" applyNumberFormat="1" applyFont="1" applyBorder="1" applyAlignment="1">
      <alignment horizontal="center"/>
    </xf>
    <xf numFmtId="49" fontId="95" fillId="0" borderId="14" xfId="0" applyNumberFormat="1" applyFont="1" applyBorder="1" applyAlignment="1">
      <alignment horizontal="center"/>
    </xf>
    <xf numFmtId="204" fontId="7" fillId="0" borderId="11" xfId="33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204" fontId="103" fillId="0" borderId="12" xfId="44" applyNumberFormat="1" applyFont="1" applyBorder="1" applyAlignment="1">
      <alignment horizontal="left"/>
    </xf>
    <xf numFmtId="204" fontId="103" fillId="0" borderId="12" xfId="44" applyNumberFormat="1" applyFont="1" applyBorder="1" applyAlignment="1" quotePrefix="1">
      <alignment horizontal="left"/>
    </xf>
    <xf numFmtId="204" fontId="103" fillId="0" borderId="12" xfId="33" applyNumberFormat="1" applyFont="1" applyBorder="1" applyAlignment="1">
      <alignment horizontal="left"/>
    </xf>
    <xf numFmtId="204" fontId="103" fillId="0" borderId="23" xfId="44" applyNumberFormat="1" applyFont="1" applyBorder="1" applyAlignment="1">
      <alignment horizontal="left"/>
    </xf>
    <xf numFmtId="204" fontId="103" fillId="0" borderId="23" xfId="44" applyNumberFormat="1" applyFont="1" applyBorder="1" applyAlignment="1" quotePrefix="1">
      <alignment horizontal="left"/>
    </xf>
    <xf numFmtId="49" fontId="119" fillId="0" borderId="12" xfId="0" applyNumberFormat="1" applyFont="1" applyBorder="1" applyAlignment="1">
      <alignment/>
    </xf>
    <xf numFmtId="49" fontId="97" fillId="0" borderId="12" xfId="39" applyNumberFormat="1" applyFont="1" applyBorder="1">
      <alignment/>
      <protection/>
    </xf>
    <xf numFmtId="3" fontId="8" fillId="0" borderId="12" xfId="39" applyNumberFormat="1" applyFont="1" applyBorder="1" applyAlignment="1">
      <alignment horizontal="left" vertical="top"/>
      <protection/>
    </xf>
    <xf numFmtId="0" fontId="9" fillId="0" borderId="12" xfId="0" applyFont="1" applyBorder="1" applyAlignment="1">
      <alignment/>
    </xf>
    <xf numFmtId="49" fontId="97" fillId="0" borderId="12" xfId="39" applyNumberFormat="1" applyFont="1" applyBorder="1" applyAlignment="1">
      <alignment horizontal="left" vertical="center"/>
      <protection/>
    </xf>
    <xf numFmtId="49" fontId="97" fillId="0" borderId="13" xfId="39" applyNumberFormat="1" applyFont="1" applyBorder="1" quotePrefix="1">
      <alignment/>
      <protection/>
    </xf>
    <xf numFmtId="49" fontId="120" fillId="0" borderId="14" xfId="0" applyNumberFormat="1" applyFont="1" applyBorder="1" applyAlignment="1">
      <alignment/>
    </xf>
    <xf numFmtId="49" fontId="6" fillId="0" borderId="0" xfId="0" applyNumberFormat="1" applyFont="1" applyAlignment="1">
      <alignment vertical="center"/>
    </xf>
    <xf numFmtId="49" fontId="16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59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left"/>
    </xf>
    <xf numFmtId="0" fontId="113" fillId="0" borderId="13" xfId="0" applyFont="1" applyBorder="1" applyAlignment="1">
      <alignment/>
    </xf>
    <xf numFmtId="204" fontId="121" fillId="0" borderId="13" xfId="33" applyNumberFormat="1" applyFont="1" applyBorder="1" applyAlignment="1">
      <alignment/>
    </xf>
    <xf numFmtId="0" fontId="0" fillId="0" borderId="18" xfId="0" applyBorder="1" applyAlignment="1">
      <alignment/>
    </xf>
    <xf numFmtId="59" fontId="8" fillId="0" borderId="19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204" fontId="23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49" fontId="122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123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204" fontId="122" fillId="0" borderId="0" xfId="33" applyNumberFormat="1" applyFont="1" applyAlignment="1">
      <alignment horizontal="center"/>
    </xf>
    <xf numFmtId="49" fontId="122" fillId="0" borderId="0" xfId="0" applyNumberFormat="1" applyFont="1" applyAlignment="1">
      <alignment horizontal="center"/>
    </xf>
    <xf numFmtId="49" fontId="123" fillId="0" borderId="0" xfId="0" applyNumberFormat="1" applyFont="1" applyBorder="1" applyAlignment="1">
      <alignment horizontal="center"/>
    </xf>
    <xf numFmtId="49" fontId="122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9" fontId="24" fillId="0" borderId="1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97" fillId="0" borderId="13" xfId="49" applyNumberFormat="1" applyFont="1" applyBorder="1" applyAlignment="1">
      <alignment horizontal="center"/>
      <protection/>
    </xf>
    <xf numFmtId="49" fontId="8" fillId="0" borderId="13" xfId="0" applyNumberFormat="1" applyFont="1" applyBorder="1" applyAlignment="1" quotePrefix="1">
      <alignment horizontal="left"/>
    </xf>
    <xf numFmtId="49" fontId="8" fillId="0" borderId="12" xfId="0" applyNumberFormat="1" applyFont="1" applyBorder="1" applyAlignment="1" quotePrefix="1">
      <alignment/>
    </xf>
    <xf numFmtId="49" fontId="97" fillId="0" borderId="12" xfId="49" applyNumberFormat="1" applyFont="1" applyBorder="1" applyAlignment="1">
      <alignment horizontal="center"/>
      <protection/>
    </xf>
    <xf numFmtId="204" fontId="95" fillId="0" borderId="12" xfId="44" applyNumberFormat="1" applyFont="1" applyBorder="1" applyAlignment="1">
      <alignment horizontal="center"/>
    </xf>
    <xf numFmtId="49" fontId="97" fillId="0" borderId="12" xfId="49" applyNumberFormat="1" applyFont="1" applyBorder="1">
      <alignment/>
      <protection/>
    </xf>
    <xf numFmtId="204" fontId="95" fillId="0" borderId="14" xfId="44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204" fontId="95" fillId="0" borderId="0" xfId="44" applyNumberFormat="1" applyFont="1" applyBorder="1" applyAlignment="1">
      <alignment horizontal="center"/>
    </xf>
    <xf numFmtId="49" fontId="95" fillId="0" borderId="0" xfId="0" applyNumberFormat="1" applyFont="1" applyBorder="1" applyAlignment="1">
      <alignment horizontal="center"/>
    </xf>
    <xf numFmtId="49" fontId="99" fillId="0" borderId="14" xfId="0" applyNumberFormat="1" applyFont="1" applyBorder="1" applyAlignment="1">
      <alignment/>
    </xf>
    <xf numFmtId="204" fontId="97" fillId="0" borderId="23" xfId="44" applyNumberFormat="1" applyFont="1" applyBorder="1" applyAlignment="1">
      <alignment horizontal="center"/>
    </xf>
    <xf numFmtId="204" fontId="95" fillId="0" borderId="23" xfId="44" applyNumberFormat="1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99" fillId="0" borderId="12" xfId="0" applyNumberFormat="1" applyFont="1" applyBorder="1" applyAlignment="1">
      <alignment/>
    </xf>
    <xf numFmtId="49" fontId="7" fillId="0" borderId="23" xfId="0" applyNumberFormat="1" applyFont="1" applyBorder="1" applyAlignment="1">
      <alignment/>
    </xf>
    <xf numFmtId="49" fontId="97" fillId="0" borderId="0" xfId="49" applyNumberFormat="1" applyFont="1" applyBorder="1" applyAlignment="1">
      <alignment horizontal="center"/>
      <protection/>
    </xf>
    <xf numFmtId="49" fontId="95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/>
    </xf>
    <xf numFmtId="204" fontId="95" fillId="0" borderId="10" xfId="44" applyNumberFormat="1" applyFont="1" applyBorder="1" applyAlignment="1">
      <alignment horizontal="center"/>
    </xf>
    <xf numFmtId="49" fontId="95" fillId="0" borderId="10" xfId="0" applyNumberFormat="1" applyFont="1" applyBorder="1" applyAlignment="1">
      <alignment horizontal="center"/>
    </xf>
    <xf numFmtId="49" fontId="95" fillId="0" borderId="26" xfId="0" applyNumberFormat="1" applyFont="1" applyBorder="1" applyAlignment="1">
      <alignment horizontal="center"/>
    </xf>
    <xf numFmtId="49" fontId="98" fillId="0" borderId="12" xfId="0" applyNumberFormat="1" applyFont="1" applyBorder="1" applyAlignment="1">
      <alignment/>
    </xf>
    <xf numFmtId="49" fontId="124" fillId="0" borderId="12" xfId="0" applyNumberFormat="1" applyFont="1" applyBorder="1" applyAlignment="1">
      <alignment/>
    </xf>
    <xf numFmtId="49" fontId="97" fillId="0" borderId="21" xfId="49" applyNumberFormat="1" applyFont="1" applyBorder="1" applyAlignment="1">
      <alignment horizontal="center"/>
      <protection/>
    </xf>
    <xf numFmtId="49" fontId="97" fillId="0" borderId="22" xfId="49" applyNumberFormat="1" applyFont="1" applyBorder="1" applyAlignment="1">
      <alignment horizontal="left"/>
      <protection/>
    </xf>
    <xf numFmtId="49" fontId="97" fillId="0" borderId="24" xfId="0" applyNumberFormat="1" applyFont="1" applyBorder="1" applyAlignment="1">
      <alignment horizontal="center"/>
    </xf>
    <xf numFmtId="3" fontId="103" fillId="0" borderId="12" xfId="0" applyNumberFormat="1" applyFont="1" applyBorder="1" applyAlignment="1">
      <alignment/>
    </xf>
    <xf numFmtId="204" fontId="97" fillId="0" borderId="13" xfId="33" applyNumberFormat="1" applyFont="1" applyBorder="1" applyAlignment="1">
      <alignment horizontal="center"/>
    </xf>
    <xf numFmtId="3" fontId="97" fillId="0" borderId="12" xfId="0" applyNumberFormat="1" applyFont="1" applyBorder="1" applyAlignment="1">
      <alignment horizontal="left"/>
    </xf>
    <xf numFmtId="49" fontId="97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49" fontId="97" fillId="0" borderId="12" xfId="0" applyNumberFormat="1" applyFont="1" applyBorder="1" applyAlignment="1">
      <alignment horizontal="center" shrinkToFit="1"/>
    </xf>
    <xf numFmtId="49" fontId="18" fillId="0" borderId="13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204" fontId="97" fillId="0" borderId="24" xfId="33" applyNumberFormat="1" applyFont="1" applyBorder="1" applyAlignment="1">
      <alignment horizontal="center"/>
    </xf>
    <xf numFmtId="49" fontId="18" fillId="0" borderId="25" xfId="0" applyNumberFormat="1" applyFont="1" applyBorder="1" applyAlignment="1">
      <alignment/>
    </xf>
    <xf numFmtId="49" fontId="18" fillId="0" borderId="24" xfId="0" applyNumberFormat="1" applyFont="1" applyBorder="1" applyAlignment="1">
      <alignment/>
    </xf>
    <xf numFmtId="49" fontId="18" fillId="0" borderId="26" xfId="0" applyNumberFormat="1" applyFont="1" applyBorder="1" applyAlignment="1">
      <alignment/>
    </xf>
    <xf numFmtId="204" fontId="97" fillId="0" borderId="23" xfId="44" applyNumberFormat="1" applyFont="1" applyBorder="1" applyAlignment="1">
      <alignment horizontal="center" vertical="center"/>
    </xf>
    <xf numFmtId="49" fontId="97" fillId="0" borderId="0" xfId="49" applyNumberFormat="1" applyFont="1" applyBorder="1" applyAlignment="1">
      <alignment horizontal="center" vertical="center"/>
      <protection/>
    </xf>
    <xf numFmtId="49" fontId="97" fillId="0" borderId="24" xfId="49" applyNumberFormat="1" applyFont="1" applyBorder="1" applyAlignment="1">
      <alignment horizontal="center" vertical="center"/>
      <protection/>
    </xf>
    <xf numFmtId="49" fontId="26" fillId="0" borderId="13" xfId="0" applyNumberFormat="1" applyFont="1" applyBorder="1" applyAlignment="1">
      <alignment/>
    </xf>
    <xf numFmtId="49" fontId="26" fillId="0" borderId="12" xfId="0" applyNumberFormat="1" applyFont="1" applyBorder="1" applyAlignment="1">
      <alignment/>
    </xf>
    <xf numFmtId="204" fontId="7" fillId="0" borderId="28" xfId="33" applyNumberFormat="1" applyFont="1" applyBorder="1" applyAlignment="1">
      <alignment/>
    </xf>
    <xf numFmtId="0" fontId="7" fillId="0" borderId="29" xfId="0" applyFont="1" applyBorder="1" applyAlignment="1">
      <alignment/>
    </xf>
    <xf numFmtId="0" fontId="8" fillId="0" borderId="19" xfId="0" applyFont="1" applyBorder="1" applyAlignment="1">
      <alignment horizontal="center"/>
    </xf>
    <xf numFmtId="3" fontId="125" fillId="0" borderId="0" xfId="0" applyNumberFormat="1" applyFont="1" applyAlignment="1">
      <alignment/>
    </xf>
    <xf numFmtId="49" fontId="110" fillId="0" borderId="0" xfId="0" applyNumberFormat="1" applyFont="1" applyAlignment="1">
      <alignment horizontal="left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vertical="center" wrapText="1"/>
    </xf>
    <xf numFmtId="49" fontId="98" fillId="0" borderId="13" xfId="0" applyNumberFormat="1" applyFont="1" applyBorder="1" applyAlignment="1">
      <alignment horizontal="center" vertical="center"/>
    </xf>
    <xf numFmtId="49" fontId="98" fillId="0" borderId="12" xfId="0" applyNumberFormat="1" applyFont="1" applyBorder="1" applyAlignment="1">
      <alignment horizontal="center" vertical="center"/>
    </xf>
    <xf numFmtId="0" fontId="95" fillId="0" borderId="12" xfId="0" applyFont="1" applyBorder="1" applyAlignment="1">
      <alignment horizontal="left"/>
    </xf>
    <xf numFmtId="3" fontId="95" fillId="0" borderId="12" xfId="0" applyNumberFormat="1" applyFont="1" applyBorder="1" applyAlignment="1">
      <alignment horizontal="left"/>
    </xf>
    <xf numFmtId="49" fontId="8" fillId="0" borderId="13" xfId="0" applyNumberFormat="1" applyFont="1" applyBorder="1" applyAlignment="1" quotePrefix="1">
      <alignment/>
    </xf>
    <xf numFmtId="49" fontId="97" fillId="0" borderId="12" xfId="0" applyNumberFormat="1" applyFont="1" applyBorder="1" applyAlignment="1" quotePrefix="1">
      <alignment/>
    </xf>
    <xf numFmtId="49" fontId="97" fillId="0" borderId="13" xfId="0" applyNumberFormat="1" applyFont="1" applyBorder="1" applyAlignment="1" quotePrefix="1">
      <alignment/>
    </xf>
    <xf numFmtId="204" fontId="8" fillId="0" borderId="0" xfId="33" applyNumberFormat="1" applyFont="1" applyAlignment="1">
      <alignment/>
    </xf>
    <xf numFmtId="204" fontId="125" fillId="0" borderId="12" xfId="33" applyNumberFormat="1" applyFont="1" applyBorder="1" applyAlignment="1">
      <alignment horizontal="center"/>
    </xf>
    <xf numFmtId="49" fontId="18" fillId="0" borderId="12" xfId="0" applyNumberFormat="1" applyFont="1" applyBorder="1" applyAlignment="1" quotePrefix="1">
      <alignment/>
    </xf>
    <xf numFmtId="49" fontId="7" fillId="0" borderId="12" xfId="0" applyNumberFormat="1" applyFont="1" applyBorder="1" applyAlignment="1">
      <alignment/>
    </xf>
    <xf numFmtId="49" fontId="98" fillId="0" borderId="13" xfId="0" applyNumberFormat="1" applyFont="1" applyBorder="1" applyAlignment="1">
      <alignment horizontal="center" vertical="center"/>
    </xf>
    <xf numFmtId="49" fontId="98" fillId="0" borderId="0" xfId="49" applyNumberFormat="1" applyFont="1" applyAlignment="1">
      <alignment/>
      <protection/>
    </xf>
    <xf numFmtId="0" fontId="126" fillId="0" borderId="0" xfId="0" applyFont="1" applyAlignment="1">
      <alignment/>
    </xf>
    <xf numFmtId="49" fontId="98" fillId="0" borderId="0" xfId="49" applyNumberFormat="1" applyFont="1">
      <alignment/>
      <protection/>
    </xf>
    <xf numFmtId="49" fontId="97" fillId="0" borderId="0" xfId="49" applyNumberFormat="1" applyFont="1">
      <alignment/>
      <protection/>
    </xf>
    <xf numFmtId="204" fontId="97" fillId="0" borderId="0" xfId="44" applyNumberFormat="1" applyFont="1" applyAlignment="1">
      <alignment horizontal="center"/>
    </xf>
    <xf numFmtId="49" fontId="97" fillId="0" borderId="0" xfId="49" applyNumberFormat="1" applyFont="1" applyAlignment="1">
      <alignment horizontal="center"/>
      <protection/>
    </xf>
    <xf numFmtId="49" fontId="98" fillId="0" borderId="0" xfId="49" applyNumberFormat="1" applyFont="1" applyBorder="1" applyAlignment="1">
      <alignment horizontal="center"/>
      <protection/>
    </xf>
    <xf numFmtId="0" fontId="20" fillId="0" borderId="0" xfId="49" applyFont="1">
      <alignment/>
      <protection/>
    </xf>
    <xf numFmtId="49" fontId="98" fillId="0" borderId="0" xfId="49" applyNumberFormat="1" applyFont="1" applyBorder="1" applyAlignment="1">
      <alignment/>
      <protection/>
    </xf>
    <xf numFmtId="49" fontId="98" fillId="0" borderId="10" xfId="49" applyNumberFormat="1" applyFont="1" applyBorder="1" applyAlignment="1">
      <alignment/>
      <protection/>
    </xf>
    <xf numFmtId="49" fontId="98" fillId="0" borderId="13" xfId="49" applyNumberFormat="1" applyFont="1" applyBorder="1" applyAlignment="1">
      <alignment horizontal="center"/>
      <protection/>
    </xf>
    <xf numFmtId="49" fontId="98" fillId="0" borderId="13" xfId="49" applyNumberFormat="1" applyFont="1" applyBorder="1" applyAlignment="1">
      <alignment horizontal="center" vertical="center"/>
      <protection/>
    </xf>
    <xf numFmtId="49" fontId="98" fillId="0" borderId="12" xfId="49" applyNumberFormat="1" applyFont="1" applyBorder="1" applyAlignment="1">
      <alignment horizontal="center"/>
      <protection/>
    </xf>
    <xf numFmtId="204" fontId="98" fillId="0" borderId="13" xfId="44" applyNumberFormat="1" applyFont="1" applyBorder="1" applyAlignment="1">
      <alignment horizontal="center"/>
    </xf>
    <xf numFmtId="49" fontId="98" fillId="0" borderId="12" xfId="49" applyNumberFormat="1" applyFont="1" applyBorder="1" applyAlignment="1">
      <alignment horizontal="center" vertical="center"/>
      <protection/>
    </xf>
    <xf numFmtId="49" fontId="98" fillId="0" borderId="14" xfId="49" applyNumberFormat="1" applyFont="1" applyBorder="1" applyAlignment="1">
      <alignment horizontal="center"/>
      <protection/>
    </xf>
    <xf numFmtId="204" fontId="98" fillId="0" borderId="14" xfId="44" applyNumberFormat="1" applyFont="1" applyBorder="1" applyAlignment="1">
      <alignment horizontal="center"/>
    </xf>
    <xf numFmtId="49" fontId="98" fillId="0" borderId="14" xfId="49" applyNumberFormat="1" applyFont="1" applyBorder="1" applyAlignment="1">
      <alignment horizontal="center" vertical="center"/>
      <protection/>
    </xf>
    <xf numFmtId="49" fontId="97" fillId="0" borderId="0" xfId="49" applyNumberFormat="1" applyFont="1" applyBorder="1">
      <alignment/>
      <protection/>
    </xf>
    <xf numFmtId="204" fontId="97" fillId="0" borderId="0" xfId="44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4" fontId="7" fillId="0" borderId="0" xfId="33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9" fontId="97" fillId="0" borderId="0" xfId="49" applyNumberFormat="1" applyFont="1" applyBorder="1" applyAlignment="1">
      <alignment/>
      <protection/>
    </xf>
    <xf numFmtId="49" fontId="103" fillId="0" borderId="12" xfId="33" applyNumberFormat="1" applyFont="1" applyBorder="1" applyAlignment="1">
      <alignment horizontal="left"/>
    </xf>
    <xf numFmtId="0" fontId="103" fillId="0" borderId="12" xfId="0" applyFont="1" applyBorder="1" applyAlignment="1">
      <alignment/>
    </xf>
    <xf numFmtId="0" fontId="103" fillId="0" borderId="12" xfId="0" applyFont="1" applyBorder="1" applyAlignment="1" quotePrefix="1">
      <alignment/>
    </xf>
    <xf numFmtId="49" fontId="127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7" fillId="0" borderId="27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0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98" fillId="0" borderId="0" xfId="0" applyNumberFormat="1" applyFont="1" applyAlignment="1">
      <alignment horizontal="left"/>
    </xf>
    <xf numFmtId="49" fontId="98" fillId="0" borderId="27" xfId="49" applyNumberFormat="1" applyFont="1" applyBorder="1" applyAlignment="1">
      <alignment horizontal="center"/>
      <protection/>
    </xf>
    <xf numFmtId="49" fontId="98" fillId="0" borderId="21" xfId="49" applyNumberFormat="1" applyFont="1" applyBorder="1" applyAlignment="1">
      <alignment horizontal="center"/>
      <protection/>
    </xf>
    <xf numFmtId="49" fontId="98" fillId="0" borderId="22" xfId="49" applyNumberFormat="1" applyFont="1" applyBorder="1" applyAlignment="1">
      <alignment horizontal="center"/>
      <protection/>
    </xf>
    <xf numFmtId="49" fontId="97" fillId="0" borderId="0" xfId="49" applyNumberFormat="1" applyFont="1" applyBorder="1" applyAlignment="1">
      <alignment horizontal="center"/>
      <protection/>
    </xf>
    <xf numFmtId="49" fontId="98" fillId="0" borderId="13" xfId="49" applyNumberFormat="1" applyFont="1" applyBorder="1" applyAlignment="1">
      <alignment horizontal="center" vertical="center"/>
      <protection/>
    </xf>
    <xf numFmtId="49" fontId="98" fillId="0" borderId="12" xfId="49" applyNumberFormat="1" applyFont="1" applyBorder="1" applyAlignment="1">
      <alignment horizontal="center" vertical="center"/>
      <protection/>
    </xf>
    <xf numFmtId="49" fontId="98" fillId="0" borderId="14" xfId="49" applyNumberFormat="1" applyFont="1" applyBorder="1" applyAlignment="1">
      <alignment horizontal="center" vertical="center"/>
      <protection/>
    </xf>
    <xf numFmtId="49" fontId="110" fillId="0" borderId="0" xfId="49" applyNumberFormat="1" applyFont="1" applyAlignment="1">
      <alignment horizontal="center"/>
      <protection/>
    </xf>
    <xf numFmtId="49" fontId="110" fillId="0" borderId="0" xfId="0" applyNumberFormat="1" applyFont="1" applyAlignment="1">
      <alignment horizontal="center"/>
    </xf>
    <xf numFmtId="49" fontId="98" fillId="0" borderId="0" xfId="49" applyNumberFormat="1" applyFont="1" applyAlignment="1">
      <alignment horizontal="left"/>
      <protection/>
    </xf>
    <xf numFmtId="49" fontId="110" fillId="0" borderId="0" xfId="0" applyNumberFormat="1" applyFont="1" applyAlignment="1">
      <alignment horizontal="center" vertical="center"/>
    </xf>
    <xf numFmtId="49" fontId="110" fillId="0" borderId="10" xfId="0" applyNumberFormat="1" applyFont="1" applyBorder="1" applyAlignment="1">
      <alignment horizontal="center" vertical="center"/>
    </xf>
    <xf numFmtId="49" fontId="98" fillId="0" borderId="13" xfId="0" applyNumberFormat="1" applyFont="1" applyBorder="1" applyAlignment="1">
      <alignment horizontal="center" vertical="center"/>
    </xf>
    <xf numFmtId="49" fontId="98" fillId="0" borderId="12" xfId="0" applyNumberFormat="1" applyFont="1" applyBorder="1" applyAlignment="1">
      <alignment horizontal="center" vertical="center"/>
    </xf>
    <xf numFmtId="49" fontId="98" fillId="0" borderId="14" xfId="0" applyNumberFormat="1" applyFont="1" applyBorder="1" applyAlignment="1">
      <alignment horizontal="center" vertical="center"/>
    </xf>
    <xf numFmtId="3" fontId="98" fillId="0" borderId="13" xfId="0" applyNumberFormat="1" applyFont="1" applyBorder="1" applyAlignment="1">
      <alignment horizontal="center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 2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3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85725</xdr:rowOff>
    </xdr:from>
    <xdr:to>
      <xdr:col>8</xdr:col>
      <xdr:colOff>581025</xdr:colOff>
      <xdr:row>9</xdr:row>
      <xdr:rowOff>219075</xdr:rowOff>
    </xdr:to>
    <xdr:pic>
      <xdr:nvPicPr>
        <xdr:cNvPr id="1" name="รูปภาพ 2" descr="logoดำ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895350"/>
          <a:ext cx="24955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0</xdr:rowOff>
    </xdr:from>
    <xdr:to>
      <xdr:col>13</xdr:col>
      <xdr:colOff>723900</xdr:colOff>
      <xdr:row>5</xdr:row>
      <xdr:rowOff>28575</xdr:rowOff>
    </xdr:to>
    <xdr:pic>
      <xdr:nvPicPr>
        <xdr:cNvPr id="2" name="รูปภาพ 3" descr="watercolor-hibiscus-flowers_1002-20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7029"/>
        <a:stretch>
          <a:fillRect/>
        </a:stretch>
      </xdr:blipFill>
      <xdr:spPr>
        <a:xfrm>
          <a:off x="8086725" y="0"/>
          <a:ext cx="2171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0</xdr:row>
      <xdr:rowOff>390525</xdr:rowOff>
    </xdr:from>
    <xdr:to>
      <xdr:col>11</xdr:col>
      <xdr:colOff>923925</xdr:colOff>
      <xdr:row>2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077325" y="390525"/>
          <a:ext cx="1028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1</xdr:row>
      <xdr:rowOff>47625</xdr:rowOff>
    </xdr:from>
    <xdr:to>
      <xdr:col>15</xdr:col>
      <xdr:colOff>647700</xdr:colOff>
      <xdr:row>2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820525" y="457200"/>
          <a:ext cx="1019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ผ.02</a:t>
          </a:r>
        </a:p>
      </xdr:txBody>
    </xdr:sp>
    <xdr:clientData/>
  </xdr:twoCellAnchor>
  <xdr:twoCellAnchor>
    <xdr:from>
      <xdr:col>14</xdr:col>
      <xdr:colOff>400050</xdr:colOff>
      <xdr:row>35</xdr:row>
      <xdr:rowOff>47625</xdr:rowOff>
    </xdr:from>
    <xdr:to>
      <xdr:col>15</xdr:col>
      <xdr:colOff>647700</xdr:colOff>
      <xdr:row>36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820525" y="9820275"/>
          <a:ext cx="1019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ผ.02</a:t>
          </a:r>
        </a:p>
      </xdr:txBody>
    </xdr:sp>
    <xdr:clientData/>
  </xdr:twoCellAnchor>
  <xdr:twoCellAnchor>
    <xdr:from>
      <xdr:col>14</xdr:col>
      <xdr:colOff>400050</xdr:colOff>
      <xdr:row>69</xdr:row>
      <xdr:rowOff>47625</xdr:rowOff>
    </xdr:from>
    <xdr:to>
      <xdr:col>15</xdr:col>
      <xdr:colOff>647700</xdr:colOff>
      <xdr:row>70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1820525" y="19059525"/>
          <a:ext cx="1019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ผ.02</a:t>
          </a:r>
        </a:p>
      </xdr:txBody>
    </xdr:sp>
    <xdr:clientData/>
  </xdr:twoCellAnchor>
  <xdr:twoCellAnchor>
    <xdr:from>
      <xdr:col>14</xdr:col>
      <xdr:colOff>400050</xdr:colOff>
      <xdr:row>103</xdr:row>
      <xdr:rowOff>47625</xdr:rowOff>
    </xdr:from>
    <xdr:to>
      <xdr:col>15</xdr:col>
      <xdr:colOff>647700</xdr:colOff>
      <xdr:row>104</xdr:row>
      <xdr:rowOff>114300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1820525" y="28308300"/>
          <a:ext cx="1019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ผ.02</a:t>
          </a:r>
        </a:p>
      </xdr:txBody>
    </xdr:sp>
    <xdr:clientData/>
  </xdr:twoCellAnchor>
  <xdr:twoCellAnchor>
    <xdr:from>
      <xdr:col>14</xdr:col>
      <xdr:colOff>400050</xdr:colOff>
      <xdr:row>137</xdr:row>
      <xdr:rowOff>47625</xdr:rowOff>
    </xdr:from>
    <xdr:to>
      <xdr:col>15</xdr:col>
      <xdr:colOff>647700</xdr:colOff>
      <xdr:row>138</xdr:row>
      <xdr:rowOff>114300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820525" y="37499925"/>
          <a:ext cx="1019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ผ.02</a:t>
          </a:r>
        </a:p>
      </xdr:txBody>
    </xdr:sp>
    <xdr:clientData/>
  </xdr:twoCellAnchor>
  <xdr:twoCellAnchor>
    <xdr:from>
      <xdr:col>14</xdr:col>
      <xdr:colOff>409575</xdr:colOff>
      <xdr:row>170</xdr:row>
      <xdr:rowOff>28575</xdr:rowOff>
    </xdr:from>
    <xdr:to>
      <xdr:col>15</xdr:col>
      <xdr:colOff>657225</xdr:colOff>
      <xdr:row>170</xdr:row>
      <xdr:rowOff>371475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1830050" y="46615350"/>
          <a:ext cx="1019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838200</xdr:colOff>
      <xdr:row>1</xdr:row>
      <xdr:rowOff>38100</xdr:rowOff>
    </xdr:from>
    <xdr:to>
      <xdr:col>10</xdr:col>
      <xdr:colOff>619125</xdr:colOff>
      <xdr:row>2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858250" y="447675"/>
          <a:ext cx="12287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</a:t>
          </a:r>
        </a:p>
      </xdr:txBody>
    </xdr:sp>
    <xdr:clientData/>
  </xdr:twoCellAnchor>
  <xdr:twoCellAnchor>
    <xdr:from>
      <xdr:col>9</xdr:col>
      <xdr:colOff>838200</xdr:colOff>
      <xdr:row>25</xdr:row>
      <xdr:rowOff>38100</xdr:rowOff>
    </xdr:from>
    <xdr:to>
      <xdr:col>10</xdr:col>
      <xdr:colOff>619125</xdr:colOff>
      <xdr:row>26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58250" y="7610475"/>
          <a:ext cx="12287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</a:t>
          </a:r>
        </a:p>
      </xdr:txBody>
    </xdr:sp>
    <xdr:clientData/>
  </xdr:twoCellAnchor>
  <xdr:twoCellAnchor>
    <xdr:from>
      <xdr:col>9</xdr:col>
      <xdr:colOff>9525</xdr:colOff>
      <xdr:row>43</xdr:row>
      <xdr:rowOff>228600</xdr:rowOff>
    </xdr:from>
    <xdr:to>
      <xdr:col>11</xdr:col>
      <xdr:colOff>19050</xdr:colOff>
      <xdr:row>48</xdr:row>
      <xdr:rowOff>104775</xdr:rowOff>
    </xdr:to>
    <xdr:sp>
      <xdr:nvSpPr>
        <xdr:cNvPr id="3" name="Text Box 90"/>
        <xdr:cNvSpPr txBox="1">
          <a:spLocks noChangeArrowheads="1"/>
        </xdr:cNvSpPr>
      </xdr:nvSpPr>
      <xdr:spPr>
        <a:xfrm>
          <a:off x="8029575" y="13030200"/>
          <a:ext cx="22860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รองนายกฯ
</a:t>
          </a:r>
          <a:r>
            <a:rPr lang="en-US" cap="none" sz="1400" b="0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ปลัดเทศบาลฯ
</a:t>
          </a:r>
          <a:r>
            <a:rPr lang="en-US" cap="none" sz="1400" b="0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ผอ.กองวิชาการฯ
</a:t>
          </a:r>
          <a:r>
            <a:rPr lang="en-US" cap="none" sz="1400" b="0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หัวหน้าฝ่ายฯ
</a:t>
          </a:r>
          <a:r>
            <a:rPr lang="en-US" cap="none" sz="1400" b="0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พิมพ์ / ทาน / ตรวจ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1</xdr:row>
      <xdr:rowOff>38100</xdr:rowOff>
    </xdr:from>
    <xdr:to>
      <xdr:col>10</xdr:col>
      <xdr:colOff>619125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91600" y="447675"/>
          <a:ext cx="1095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ผ.05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</xdr:row>
      <xdr:rowOff>66675</xdr:rowOff>
    </xdr:from>
    <xdr:to>
      <xdr:col>10</xdr:col>
      <xdr:colOff>685800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01150" y="476250"/>
          <a:ext cx="8572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ผ.0๘</a:t>
          </a:r>
        </a:p>
      </xdr:txBody>
    </xdr:sp>
    <xdr:clientData/>
  </xdr:twoCellAnchor>
  <xdr:twoCellAnchor>
    <xdr:from>
      <xdr:col>9</xdr:col>
      <xdr:colOff>476250</xdr:colOff>
      <xdr:row>28</xdr:row>
      <xdr:rowOff>66675</xdr:rowOff>
    </xdr:from>
    <xdr:to>
      <xdr:col>10</xdr:col>
      <xdr:colOff>685800</xdr:colOff>
      <xdr:row>29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201150" y="7772400"/>
          <a:ext cx="8572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ผ.0๘</a:t>
          </a:r>
        </a:p>
      </xdr:txBody>
    </xdr:sp>
    <xdr:clientData/>
  </xdr:twoCellAnchor>
  <xdr:twoCellAnchor>
    <xdr:from>
      <xdr:col>9</xdr:col>
      <xdr:colOff>476250</xdr:colOff>
      <xdr:row>57</xdr:row>
      <xdr:rowOff>66675</xdr:rowOff>
    </xdr:from>
    <xdr:to>
      <xdr:col>10</xdr:col>
      <xdr:colOff>685800</xdr:colOff>
      <xdr:row>58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201150" y="15240000"/>
          <a:ext cx="8572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1</xdr:row>
      <xdr:rowOff>57150</xdr:rowOff>
    </xdr:from>
    <xdr:to>
      <xdr:col>10</xdr:col>
      <xdr:colOff>904875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67825" y="390525"/>
          <a:ext cx="9048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7</a:t>
          </a:r>
        </a:p>
      </xdr:txBody>
    </xdr:sp>
    <xdr:clientData/>
  </xdr:twoCellAnchor>
  <xdr:twoCellAnchor>
    <xdr:from>
      <xdr:col>9</xdr:col>
      <xdr:colOff>533400</xdr:colOff>
      <xdr:row>28</xdr:row>
      <xdr:rowOff>57150</xdr:rowOff>
    </xdr:from>
    <xdr:to>
      <xdr:col>10</xdr:col>
      <xdr:colOff>904875</xdr:colOff>
      <xdr:row>29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267825" y="7800975"/>
          <a:ext cx="9048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7</a:t>
          </a:r>
        </a:p>
      </xdr:txBody>
    </xdr:sp>
    <xdr:clientData/>
  </xdr:twoCellAnchor>
  <xdr:twoCellAnchor>
    <xdr:from>
      <xdr:col>9</xdr:col>
      <xdr:colOff>533400</xdr:colOff>
      <xdr:row>80</xdr:row>
      <xdr:rowOff>57150</xdr:rowOff>
    </xdr:from>
    <xdr:to>
      <xdr:col>10</xdr:col>
      <xdr:colOff>904875</xdr:colOff>
      <xdr:row>81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267825" y="22469475"/>
          <a:ext cx="9048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7</a:t>
          </a:r>
        </a:p>
      </xdr:txBody>
    </xdr:sp>
    <xdr:clientData/>
  </xdr:twoCellAnchor>
  <xdr:twoCellAnchor>
    <xdr:from>
      <xdr:col>9</xdr:col>
      <xdr:colOff>533400</xdr:colOff>
      <xdr:row>107</xdr:row>
      <xdr:rowOff>57150</xdr:rowOff>
    </xdr:from>
    <xdr:to>
      <xdr:col>10</xdr:col>
      <xdr:colOff>904875</xdr:colOff>
      <xdr:row>108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267825" y="29956125"/>
          <a:ext cx="9048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7</a:t>
          </a:r>
        </a:p>
      </xdr:txBody>
    </xdr:sp>
    <xdr:clientData/>
  </xdr:twoCellAnchor>
  <xdr:twoCellAnchor>
    <xdr:from>
      <xdr:col>9</xdr:col>
      <xdr:colOff>533400</xdr:colOff>
      <xdr:row>55</xdr:row>
      <xdr:rowOff>57150</xdr:rowOff>
    </xdr:from>
    <xdr:to>
      <xdr:col>10</xdr:col>
      <xdr:colOff>904875</xdr:colOff>
      <xdr:row>56</xdr:row>
      <xdr:rowOff>142875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9267825" y="15287625"/>
          <a:ext cx="9048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952500</xdr:colOff>
      <xdr:row>1</xdr:row>
      <xdr:rowOff>38100</xdr:rowOff>
    </xdr:from>
    <xdr:to>
      <xdr:col>10</xdr:col>
      <xdr:colOff>609600</xdr:colOff>
      <xdr:row>2</xdr:row>
      <xdr:rowOff>85725</xdr:rowOff>
    </xdr:to>
    <xdr:sp>
      <xdr:nvSpPr>
        <xdr:cNvPr id="1" name="TextBox 27"/>
        <xdr:cNvSpPr txBox="1">
          <a:spLocks noChangeArrowheads="1"/>
        </xdr:cNvSpPr>
      </xdr:nvSpPr>
      <xdr:spPr>
        <a:xfrm>
          <a:off x="9353550" y="438150"/>
          <a:ext cx="828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  <xdr:twoCellAnchor>
    <xdr:from>
      <xdr:col>9</xdr:col>
      <xdr:colOff>847725</xdr:colOff>
      <xdr:row>104</xdr:row>
      <xdr:rowOff>57150</xdr:rowOff>
    </xdr:from>
    <xdr:to>
      <xdr:col>10</xdr:col>
      <xdr:colOff>504825</xdr:colOff>
      <xdr:row>105</xdr:row>
      <xdr:rowOff>104775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9248775" y="28717875"/>
          <a:ext cx="828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  <xdr:twoCellAnchor>
    <xdr:from>
      <xdr:col>9</xdr:col>
      <xdr:colOff>904875</xdr:colOff>
      <xdr:row>126</xdr:row>
      <xdr:rowOff>76200</xdr:rowOff>
    </xdr:from>
    <xdr:to>
      <xdr:col>10</xdr:col>
      <xdr:colOff>561975</xdr:colOff>
      <xdr:row>127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9305925" y="35728275"/>
          <a:ext cx="828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  <xdr:twoCellAnchor>
    <xdr:from>
      <xdr:col>9</xdr:col>
      <xdr:colOff>838200</xdr:colOff>
      <xdr:row>26</xdr:row>
      <xdr:rowOff>38100</xdr:rowOff>
    </xdr:from>
    <xdr:to>
      <xdr:col>10</xdr:col>
      <xdr:colOff>495300</xdr:colOff>
      <xdr:row>27</xdr:row>
      <xdr:rowOff>85725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9239250" y="7343775"/>
          <a:ext cx="828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  <xdr:twoCellAnchor>
    <xdr:from>
      <xdr:col>9</xdr:col>
      <xdr:colOff>847725</xdr:colOff>
      <xdr:row>52</xdr:row>
      <xdr:rowOff>57150</xdr:rowOff>
    </xdr:from>
    <xdr:to>
      <xdr:col>10</xdr:col>
      <xdr:colOff>504825</xdr:colOff>
      <xdr:row>53</xdr:row>
      <xdr:rowOff>114300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9248775" y="14392275"/>
          <a:ext cx="8286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  <xdr:twoCellAnchor>
    <xdr:from>
      <xdr:col>9</xdr:col>
      <xdr:colOff>857250</xdr:colOff>
      <xdr:row>78</xdr:row>
      <xdr:rowOff>47625</xdr:rowOff>
    </xdr:from>
    <xdr:to>
      <xdr:col>10</xdr:col>
      <xdr:colOff>514350</xdr:colOff>
      <xdr:row>79</xdr:row>
      <xdr:rowOff>95250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9258300" y="21545550"/>
          <a:ext cx="828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  <xdr:twoCellAnchor>
    <xdr:from>
      <xdr:col>9</xdr:col>
      <xdr:colOff>914400</xdr:colOff>
      <xdr:row>152</xdr:row>
      <xdr:rowOff>47625</xdr:rowOff>
    </xdr:from>
    <xdr:to>
      <xdr:col>10</xdr:col>
      <xdr:colOff>571500</xdr:colOff>
      <xdr:row>153</xdr:row>
      <xdr:rowOff>95250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9315450" y="42910125"/>
          <a:ext cx="828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0</xdr:row>
      <xdr:rowOff>409575</xdr:rowOff>
    </xdr:from>
    <xdr:to>
      <xdr:col>14</xdr:col>
      <xdr:colOff>533400</xdr:colOff>
      <xdr:row>1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91750" y="409575"/>
          <a:ext cx="10477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  <xdr:twoCellAnchor>
    <xdr:from>
      <xdr:col>13</xdr:col>
      <xdr:colOff>323850</xdr:colOff>
      <xdr:row>27</xdr:row>
      <xdr:rowOff>409575</xdr:rowOff>
    </xdr:from>
    <xdr:to>
      <xdr:col>14</xdr:col>
      <xdr:colOff>533400</xdr:colOff>
      <xdr:row>28</xdr:row>
      <xdr:rowOff>342900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191750" y="8715375"/>
          <a:ext cx="10477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904875</xdr:colOff>
      <xdr:row>1</xdr:row>
      <xdr:rowOff>38100</xdr:rowOff>
    </xdr:from>
    <xdr:to>
      <xdr:col>10</xdr:col>
      <xdr:colOff>714375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67800" y="438150"/>
          <a:ext cx="1057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885825</xdr:colOff>
      <xdr:row>1</xdr:row>
      <xdr:rowOff>9525</xdr:rowOff>
    </xdr:from>
    <xdr:to>
      <xdr:col>10</xdr:col>
      <xdr:colOff>600075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0" y="409575"/>
          <a:ext cx="8858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1</xdr:row>
      <xdr:rowOff>9525</xdr:rowOff>
    </xdr:from>
    <xdr:to>
      <xdr:col>10</xdr:col>
      <xdr:colOff>600075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72550" y="409575"/>
          <a:ext cx="1085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0</xdr:row>
      <xdr:rowOff>409575</xdr:rowOff>
    </xdr:from>
    <xdr:to>
      <xdr:col>14</xdr:col>
      <xdr:colOff>533400</xdr:colOff>
      <xdr:row>1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96550" y="409575"/>
          <a:ext cx="962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952500</xdr:colOff>
      <xdr:row>1</xdr:row>
      <xdr:rowOff>9525</xdr:rowOff>
    </xdr:from>
    <xdr:to>
      <xdr:col>10</xdr:col>
      <xdr:colOff>742950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05900" y="409575"/>
          <a:ext cx="1066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ผ.01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K5" sqref="K5"/>
    </sheetView>
  </sheetViews>
  <sheetFormatPr defaultColWidth="9.140625" defaultRowHeight="21.75"/>
  <cols>
    <col min="1" max="14" width="11.00390625" style="10" customWidth="1"/>
    <col min="15" max="16384" width="9.140625" style="10" customWidth="1"/>
  </cols>
  <sheetData>
    <row r="1" spans="1:14" ht="63.75">
      <c r="A1" s="482" t="s">
        <v>861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</row>
    <row r="2" ht="23.25">
      <c r="E2" s="80"/>
    </row>
    <row r="3" ht="23.25">
      <c r="E3" s="80"/>
    </row>
    <row r="4" ht="23.25">
      <c r="E4" s="80"/>
    </row>
    <row r="5" ht="23.25">
      <c r="E5" s="80"/>
    </row>
    <row r="6" ht="23.25">
      <c r="E6" s="80"/>
    </row>
    <row r="7" ht="23.25">
      <c r="E7" s="80"/>
    </row>
    <row r="8" ht="23.25">
      <c r="E8" s="80"/>
    </row>
    <row r="9" ht="23.25">
      <c r="E9" s="80"/>
    </row>
    <row r="10" ht="23.25">
      <c r="E10" s="80"/>
    </row>
    <row r="11" spans="1:14" ht="63.75">
      <c r="A11" s="483" t="s">
        <v>58</v>
      </c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</row>
    <row r="12" spans="1:14" ht="63.75">
      <c r="A12" s="483" t="s">
        <v>59</v>
      </c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</row>
    <row r="13" spans="1:14" ht="63.75">
      <c r="A13" s="483" t="s">
        <v>311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</row>
    <row r="14" spans="1:14" ht="63.75">
      <c r="A14" s="483" t="s">
        <v>60</v>
      </c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</row>
    <row r="15" spans="5:13" ht="23.25">
      <c r="E15" s="80"/>
      <c r="M15" s="105"/>
    </row>
    <row r="16" spans="1:14" ht="23.25">
      <c r="A16" s="106"/>
      <c r="B16" s="106"/>
      <c r="C16" s="106"/>
      <c r="D16" s="106"/>
      <c r="E16" s="107"/>
      <c r="F16" s="106"/>
      <c r="G16" s="106"/>
      <c r="H16" s="106"/>
      <c r="I16" s="106"/>
      <c r="J16" s="106"/>
      <c r="K16" s="106"/>
      <c r="L16" s="106"/>
      <c r="M16" s="106"/>
      <c r="N16" s="106"/>
    </row>
    <row r="17" spans="1:14" s="28" customFormat="1" ht="20.25">
      <c r="A17" s="81"/>
      <c r="B17" s="82"/>
      <c r="C17" s="82"/>
      <c r="D17" s="82"/>
      <c r="E17" s="81"/>
      <c r="F17" s="82"/>
      <c r="G17" s="82"/>
      <c r="H17" s="84"/>
      <c r="I17" s="89"/>
      <c r="J17" s="81"/>
      <c r="K17" s="81"/>
      <c r="L17" s="86"/>
      <c r="M17" s="82"/>
      <c r="N17" s="81"/>
    </row>
    <row r="18" spans="1:14" s="28" customFormat="1" ht="20.25">
      <c r="A18" s="81"/>
      <c r="B18" s="82"/>
      <c r="C18" s="82"/>
      <c r="D18" s="82"/>
      <c r="E18" s="83"/>
      <c r="F18" s="82"/>
      <c r="G18" s="82"/>
      <c r="H18" s="84"/>
      <c r="I18" s="85"/>
      <c r="J18" s="81"/>
      <c r="K18" s="81"/>
      <c r="L18" s="86"/>
      <c r="M18" s="82"/>
      <c r="N18" s="81"/>
    </row>
    <row r="19" spans="1:14" s="28" customFormat="1" ht="20.25">
      <c r="A19" s="81"/>
      <c r="B19" s="82"/>
      <c r="C19" s="82"/>
      <c r="D19" s="82"/>
      <c r="E19" s="85"/>
      <c r="F19" s="82"/>
      <c r="G19" s="82"/>
      <c r="H19" s="84"/>
      <c r="I19" s="87"/>
      <c r="J19" s="81"/>
      <c r="K19" s="81"/>
      <c r="L19" s="86"/>
      <c r="M19" s="82"/>
      <c r="N19" s="81"/>
    </row>
    <row r="20" spans="1:14" s="28" customFormat="1" ht="20.25">
      <c r="A20" s="81"/>
      <c r="B20" s="82"/>
      <c r="C20" s="82"/>
      <c r="D20" s="82"/>
      <c r="E20" s="87"/>
      <c r="F20" s="82"/>
      <c r="G20" s="82"/>
      <c r="H20" s="84"/>
      <c r="I20" s="87"/>
      <c r="J20" s="81"/>
      <c r="K20" s="81"/>
      <c r="L20" s="86"/>
      <c r="M20" s="82"/>
      <c r="N20" s="81"/>
    </row>
    <row r="21" spans="1:14" s="28" customFormat="1" ht="20.25">
      <c r="A21" s="81"/>
      <c r="B21" s="82"/>
      <c r="C21" s="82"/>
      <c r="D21" s="82"/>
      <c r="E21" s="87"/>
      <c r="F21" s="88"/>
      <c r="G21" s="82"/>
      <c r="H21" s="84"/>
      <c r="I21" s="89"/>
      <c r="J21" s="81"/>
      <c r="K21" s="81"/>
      <c r="L21" s="86"/>
      <c r="M21" s="82"/>
      <c r="N21" s="81"/>
    </row>
    <row r="22" spans="1:14" s="28" customFormat="1" ht="20.25">
      <c r="A22" s="81"/>
      <c r="B22" s="82"/>
      <c r="C22" s="82"/>
      <c r="D22" s="82"/>
      <c r="E22" s="90"/>
      <c r="F22" s="82"/>
      <c r="G22" s="82"/>
      <c r="H22" s="84"/>
      <c r="I22" s="89"/>
      <c r="J22" s="81"/>
      <c r="K22" s="81"/>
      <c r="L22" s="86"/>
      <c r="M22" s="82"/>
      <c r="N22" s="81"/>
    </row>
    <row r="23" spans="1:14" s="28" customFormat="1" ht="20.25">
      <c r="A23" s="81"/>
      <c r="B23" s="88"/>
      <c r="C23" s="82"/>
      <c r="D23" s="82"/>
      <c r="E23" s="90"/>
      <c r="F23" s="82"/>
      <c r="G23" s="82"/>
      <c r="H23" s="84"/>
      <c r="I23" s="89"/>
      <c r="J23" s="81"/>
      <c r="K23" s="81"/>
      <c r="L23" s="86"/>
      <c r="M23" s="82"/>
      <c r="N23" s="81"/>
    </row>
    <row r="24" spans="1:14" s="28" customFormat="1" ht="20.25">
      <c r="A24" s="81"/>
      <c r="B24" s="91"/>
      <c r="C24" s="82"/>
      <c r="D24" s="92"/>
      <c r="E24" s="93"/>
      <c r="F24" s="82"/>
      <c r="G24" s="82"/>
      <c r="H24" s="84"/>
      <c r="I24" s="89"/>
      <c r="J24" s="81"/>
      <c r="K24" s="81"/>
      <c r="L24" s="86"/>
      <c r="M24" s="82"/>
      <c r="N24" s="81"/>
    </row>
    <row r="25" spans="1:14" s="28" customFormat="1" ht="20.25">
      <c r="A25" s="81"/>
      <c r="B25" s="91"/>
      <c r="C25" s="82"/>
      <c r="D25" s="82"/>
      <c r="E25" s="90"/>
      <c r="F25" s="82"/>
      <c r="G25" s="82"/>
      <c r="H25" s="84"/>
      <c r="I25" s="89"/>
      <c r="J25" s="81"/>
      <c r="K25" s="81"/>
      <c r="L25" s="86"/>
      <c r="M25" s="82"/>
      <c r="N25" s="81"/>
    </row>
    <row r="26" spans="1:14" s="28" customFormat="1" ht="20.25">
      <c r="A26" s="81"/>
      <c r="B26" s="91"/>
      <c r="C26" s="82"/>
      <c r="D26" s="82"/>
      <c r="E26" s="90"/>
      <c r="F26" s="82"/>
      <c r="G26" s="82"/>
      <c r="H26" s="84"/>
      <c r="I26" s="89"/>
      <c r="J26" s="81"/>
      <c r="K26" s="81"/>
      <c r="L26" s="86"/>
      <c r="M26" s="82"/>
      <c r="N26" s="81"/>
    </row>
    <row r="27" spans="1:14" s="28" customFormat="1" ht="20.25">
      <c r="A27" s="81"/>
      <c r="B27" s="82"/>
      <c r="C27" s="82"/>
      <c r="D27" s="82"/>
      <c r="E27" s="90"/>
      <c r="F27" s="82"/>
      <c r="G27" s="82"/>
      <c r="H27" s="84"/>
      <c r="I27" s="89"/>
      <c r="J27" s="81"/>
      <c r="K27" s="81"/>
      <c r="L27" s="86"/>
      <c r="M27" s="82"/>
      <c r="N27" s="81"/>
    </row>
    <row r="28" spans="1:14" s="28" customFormat="1" ht="20.25">
      <c r="A28" s="81"/>
      <c r="B28" s="82"/>
      <c r="C28" s="82"/>
      <c r="D28" s="82"/>
      <c r="E28" s="90"/>
      <c r="F28" s="82"/>
      <c r="G28" s="82"/>
      <c r="H28" s="84"/>
      <c r="I28" s="89"/>
      <c r="J28" s="81"/>
      <c r="K28" s="81"/>
      <c r="L28" s="86"/>
      <c r="M28" s="82"/>
      <c r="N28" s="81"/>
    </row>
    <row r="29" spans="1:14" s="28" customFormat="1" ht="20.25">
      <c r="A29" s="94"/>
      <c r="B29" s="95"/>
      <c r="C29" s="96"/>
      <c r="D29" s="96"/>
      <c r="E29" s="97"/>
      <c r="F29" s="98"/>
      <c r="G29" s="98"/>
      <c r="H29" s="98"/>
      <c r="I29" s="98"/>
      <c r="J29" s="98"/>
      <c r="K29" s="98"/>
      <c r="L29" s="99"/>
      <c r="M29" s="100"/>
      <c r="N29" s="98"/>
    </row>
    <row r="30" spans="1:14" s="28" customFormat="1" ht="20.25">
      <c r="A30" s="94"/>
      <c r="B30" s="94"/>
      <c r="C30" s="96"/>
      <c r="D30" s="96"/>
      <c r="E30" s="98"/>
      <c r="F30" s="98"/>
      <c r="G30" s="98"/>
      <c r="H30" s="98"/>
      <c r="I30" s="98"/>
      <c r="J30" s="98"/>
      <c r="K30" s="98"/>
      <c r="L30" s="101"/>
      <c r="M30" s="100"/>
      <c r="N30" s="98"/>
    </row>
    <row r="31" spans="1:14" s="28" customFormat="1" ht="20.25">
      <c r="A31" s="94"/>
      <c r="B31" s="102"/>
      <c r="C31" s="98"/>
      <c r="D31" s="98"/>
      <c r="E31" s="98"/>
      <c r="F31" s="98"/>
      <c r="G31" s="98"/>
      <c r="H31" s="98"/>
      <c r="I31" s="98"/>
      <c r="J31" s="98"/>
      <c r="K31" s="98"/>
      <c r="L31" s="99"/>
      <c r="M31" s="103"/>
      <c r="N31" s="98"/>
    </row>
    <row r="32" spans="1:14" s="28" customFormat="1" ht="20.25">
      <c r="A32" s="102"/>
      <c r="B32" s="104"/>
      <c r="C32" s="102"/>
      <c r="D32" s="94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</sheetData>
  <sheetProtection/>
  <mergeCells count="5">
    <mergeCell ref="A1:N1"/>
    <mergeCell ref="A11:N11"/>
    <mergeCell ref="A12:N12"/>
    <mergeCell ref="A13:N13"/>
    <mergeCell ref="A14:N14"/>
  </mergeCells>
  <printOptions/>
  <pageMargins left="0.3937007874015748" right="0.1968503937007874" top="0.3937007874015748" bottom="0.1968503937007874" header="0.31496062992125984" footer="0.31496062992125984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C22"/>
  <sheetViews>
    <sheetView zoomScalePageLayoutView="0" workbookViewId="0" topLeftCell="A4">
      <selection activeCell="L1" sqref="L1"/>
    </sheetView>
  </sheetViews>
  <sheetFormatPr defaultColWidth="9.140625" defaultRowHeight="21.75"/>
  <cols>
    <col min="1" max="1" width="3.140625" style="0" customWidth="1"/>
    <col min="2" max="2" width="21.8515625" style="0" customWidth="1"/>
    <col min="3" max="3" width="15.140625" style="0" customWidth="1"/>
    <col min="4" max="4" width="22.421875" style="0" customWidth="1"/>
    <col min="5" max="8" width="9.7109375" style="0" customWidth="1"/>
    <col min="9" max="9" width="10.8515625" style="0" customWidth="1"/>
    <col min="10" max="10" width="13.7109375" style="0" customWidth="1"/>
    <col min="11" max="11" width="11.7109375" style="0" customWidth="1"/>
    <col min="12" max="12" width="14.28125" style="0" customWidth="1"/>
  </cols>
  <sheetData>
    <row r="1" spans="5:12" s="229" customFormat="1" ht="31.5">
      <c r="E1" s="230"/>
      <c r="F1" s="231"/>
      <c r="G1" s="231"/>
      <c r="H1" s="231"/>
      <c r="I1" s="231"/>
      <c r="L1" s="261" t="s">
        <v>434</v>
      </c>
    </row>
    <row r="2" spans="1:211" s="232" customFormat="1" ht="22.5" customHeight="1">
      <c r="A2" s="494" t="s">
        <v>61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251"/>
      <c r="N2" s="251"/>
      <c r="O2" s="251"/>
      <c r="P2" s="251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 t="s">
        <v>61</v>
      </c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 t="s">
        <v>61</v>
      </c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 t="s">
        <v>61</v>
      </c>
      <c r="CG2" s="500"/>
      <c r="CH2" s="500"/>
      <c r="CI2" s="500"/>
      <c r="CJ2" s="500"/>
      <c r="CK2" s="500"/>
      <c r="CL2" s="500"/>
      <c r="CM2" s="500"/>
      <c r="CN2" s="500"/>
      <c r="CO2" s="500"/>
      <c r="CP2" s="500"/>
      <c r="CQ2" s="500"/>
      <c r="CR2" s="500"/>
      <c r="CS2" s="500"/>
      <c r="CT2" s="500"/>
      <c r="CU2" s="500"/>
      <c r="CV2" s="500" t="s">
        <v>61</v>
      </c>
      <c r="CW2" s="500"/>
      <c r="CX2" s="500"/>
      <c r="CY2" s="500"/>
      <c r="CZ2" s="500"/>
      <c r="DA2" s="500"/>
      <c r="DB2" s="500"/>
      <c r="DC2" s="500"/>
      <c r="DD2" s="500"/>
      <c r="DE2" s="500"/>
      <c r="DF2" s="500"/>
      <c r="DG2" s="500"/>
      <c r="DH2" s="500"/>
      <c r="DI2" s="500"/>
      <c r="DJ2" s="500"/>
      <c r="DK2" s="500"/>
      <c r="DL2" s="500" t="s">
        <v>61</v>
      </c>
      <c r="DM2" s="500"/>
      <c r="DN2" s="500"/>
      <c r="DO2" s="500"/>
      <c r="DP2" s="500"/>
      <c r="DQ2" s="500"/>
      <c r="DR2" s="500"/>
      <c r="DS2" s="500"/>
      <c r="DT2" s="500"/>
      <c r="DU2" s="500"/>
      <c r="DV2" s="500"/>
      <c r="DW2" s="500"/>
      <c r="DX2" s="500"/>
      <c r="DY2" s="500"/>
      <c r="DZ2" s="500"/>
      <c r="EA2" s="500"/>
      <c r="EB2" s="500" t="s">
        <v>61</v>
      </c>
      <c r="EC2" s="500"/>
      <c r="ED2" s="500"/>
      <c r="EE2" s="500"/>
      <c r="EF2" s="500"/>
      <c r="EG2" s="500"/>
      <c r="EH2" s="500"/>
      <c r="EI2" s="500"/>
      <c r="EJ2" s="500"/>
      <c r="EK2" s="500"/>
      <c r="EL2" s="500"/>
      <c r="EM2" s="500"/>
      <c r="EN2" s="500"/>
      <c r="EO2" s="500"/>
      <c r="EP2" s="500"/>
      <c r="EQ2" s="500"/>
      <c r="ER2" s="500" t="s">
        <v>61</v>
      </c>
      <c r="ES2" s="500"/>
      <c r="ET2" s="500"/>
      <c r="EU2" s="500"/>
      <c r="EV2" s="500"/>
      <c r="EW2" s="500"/>
      <c r="EX2" s="500"/>
      <c r="EY2" s="500"/>
      <c r="EZ2" s="500"/>
      <c r="FA2" s="500"/>
      <c r="FB2" s="500"/>
      <c r="FC2" s="500"/>
      <c r="FD2" s="500"/>
      <c r="FE2" s="500"/>
      <c r="FF2" s="500"/>
      <c r="FG2" s="500"/>
      <c r="FH2" s="500" t="s">
        <v>61</v>
      </c>
      <c r="FI2" s="500"/>
      <c r="FJ2" s="500"/>
      <c r="FK2" s="500"/>
      <c r="FL2" s="500"/>
      <c r="FM2" s="500"/>
      <c r="FN2" s="500"/>
      <c r="FO2" s="500"/>
      <c r="FP2" s="500"/>
      <c r="FQ2" s="500"/>
      <c r="FR2" s="500"/>
      <c r="FS2" s="500"/>
      <c r="FT2" s="500"/>
      <c r="FU2" s="500"/>
      <c r="FV2" s="500"/>
      <c r="FW2" s="500"/>
      <c r="FX2" s="500" t="s">
        <v>61</v>
      </c>
      <c r="FY2" s="500"/>
      <c r="FZ2" s="500"/>
      <c r="GA2" s="500"/>
      <c r="GB2" s="500"/>
      <c r="GC2" s="500"/>
      <c r="GD2" s="500"/>
      <c r="GE2" s="500"/>
      <c r="GF2" s="500"/>
      <c r="GG2" s="500"/>
      <c r="GH2" s="500"/>
      <c r="GI2" s="500"/>
      <c r="GJ2" s="500"/>
      <c r="GK2" s="500"/>
      <c r="GL2" s="500"/>
      <c r="GM2" s="500"/>
      <c r="GN2" s="500" t="s">
        <v>61</v>
      </c>
      <c r="GO2" s="500"/>
      <c r="GP2" s="500"/>
      <c r="GQ2" s="500"/>
      <c r="GR2" s="500"/>
      <c r="GS2" s="500"/>
      <c r="GT2" s="500"/>
      <c r="GU2" s="500"/>
      <c r="GV2" s="500"/>
      <c r="GW2" s="500"/>
      <c r="GX2" s="500"/>
      <c r="GY2" s="500"/>
      <c r="GZ2" s="500"/>
      <c r="HA2" s="500"/>
      <c r="HB2" s="500"/>
      <c r="HC2" s="500"/>
    </row>
    <row r="3" spans="1:211" s="232" customFormat="1" ht="22.5" customHeight="1">
      <c r="A3" s="494" t="s">
        <v>228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11"/>
      <c r="N3" s="11"/>
      <c r="O3" s="11"/>
      <c r="P3" s="11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 t="s">
        <v>228</v>
      </c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505"/>
      <c r="BO3" s="505"/>
      <c r="BP3" s="505" t="s">
        <v>228</v>
      </c>
      <c r="BQ3" s="505"/>
      <c r="BR3" s="505"/>
      <c r="BS3" s="505"/>
      <c r="BT3" s="505"/>
      <c r="BU3" s="505"/>
      <c r="BV3" s="505"/>
      <c r="BW3" s="505"/>
      <c r="BX3" s="505"/>
      <c r="BY3" s="505"/>
      <c r="BZ3" s="505"/>
      <c r="CA3" s="505"/>
      <c r="CB3" s="505"/>
      <c r="CC3" s="505"/>
      <c r="CD3" s="505"/>
      <c r="CE3" s="505"/>
      <c r="CF3" s="505" t="s">
        <v>228</v>
      </c>
      <c r="CG3" s="505"/>
      <c r="CH3" s="505"/>
      <c r="CI3" s="505"/>
      <c r="CJ3" s="505"/>
      <c r="CK3" s="505"/>
      <c r="CL3" s="505"/>
      <c r="CM3" s="505"/>
      <c r="CN3" s="505"/>
      <c r="CO3" s="505"/>
      <c r="CP3" s="505"/>
      <c r="CQ3" s="505"/>
      <c r="CR3" s="505"/>
      <c r="CS3" s="505"/>
      <c r="CT3" s="505"/>
      <c r="CU3" s="505"/>
      <c r="CV3" s="505" t="s">
        <v>228</v>
      </c>
      <c r="CW3" s="505"/>
      <c r="CX3" s="505"/>
      <c r="CY3" s="505"/>
      <c r="CZ3" s="505"/>
      <c r="DA3" s="505"/>
      <c r="DB3" s="505"/>
      <c r="DC3" s="505"/>
      <c r="DD3" s="505"/>
      <c r="DE3" s="505"/>
      <c r="DF3" s="505"/>
      <c r="DG3" s="505"/>
      <c r="DH3" s="505"/>
      <c r="DI3" s="505"/>
      <c r="DJ3" s="505"/>
      <c r="DK3" s="505"/>
      <c r="DL3" s="505" t="s">
        <v>228</v>
      </c>
      <c r="DM3" s="505"/>
      <c r="DN3" s="505"/>
      <c r="DO3" s="505"/>
      <c r="DP3" s="505"/>
      <c r="DQ3" s="505"/>
      <c r="DR3" s="505"/>
      <c r="DS3" s="505"/>
      <c r="DT3" s="505"/>
      <c r="DU3" s="505"/>
      <c r="DV3" s="505"/>
      <c r="DW3" s="505"/>
      <c r="DX3" s="505"/>
      <c r="DY3" s="505"/>
      <c r="DZ3" s="505"/>
      <c r="EA3" s="505"/>
      <c r="EB3" s="505" t="s">
        <v>228</v>
      </c>
      <c r="EC3" s="505"/>
      <c r="ED3" s="505"/>
      <c r="EE3" s="505"/>
      <c r="EF3" s="505"/>
      <c r="EG3" s="505"/>
      <c r="EH3" s="505"/>
      <c r="EI3" s="505"/>
      <c r="EJ3" s="505"/>
      <c r="EK3" s="505"/>
      <c r="EL3" s="505"/>
      <c r="EM3" s="505"/>
      <c r="EN3" s="505"/>
      <c r="EO3" s="505"/>
      <c r="EP3" s="505"/>
      <c r="EQ3" s="505"/>
      <c r="ER3" s="505" t="s">
        <v>228</v>
      </c>
      <c r="ES3" s="505"/>
      <c r="ET3" s="505"/>
      <c r="EU3" s="505"/>
      <c r="EV3" s="505"/>
      <c r="EW3" s="505"/>
      <c r="EX3" s="505"/>
      <c r="EY3" s="505"/>
      <c r="EZ3" s="505"/>
      <c r="FA3" s="505"/>
      <c r="FB3" s="505"/>
      <c r="FC3" s="505"/>
      <c r="FD3" s="505"/>
      <c r="FE3" s="505"/>
      <c r="FF3" s="505"/>
      <c r="FG3" s="505"/>
      <c r="FH3" s="505" t="s">
        <v>228</v>
      </c>
      <c r="FI3" s="505"/>
      <c r="FJ3" s="505"/>
      <c r="FK3" s="505"/>
      <c r="FL3" s="505"/>
      <c r="FM3" s="505"/>
      <c r="FN3" s="505"/>
      <c r="FO3" s="505"/>
      <c r="FP3" s="505"/>
      <c r="FQ3" s="505"/>
      <c r="FR3" s="505"/>
      <c r="FS3" s="505"/>
      <c r="FT3" s="505"/>
      <c r="FU3" s="505"/>
      <c r="FV3" s="505"/>
      <c r="FW3" s="505"/>
      <c r="FX3" s="505" t="s">
        <v>228</v>
      </c>
      <c r="FY3" s="505"/>
      <c r="FZ3" s="505"/>
      <c r="GA3" s="505"/>
      <c r="GB3" s="505"/>
      <c r="GC3" s="505"/>
      <c r="GD3" s="505"/>
      <c r="GE3" s="505"/>
      <c r="GF3" s="505"/>
      <c r="GG3" s="505"/>
      <c r="GH3" s="505"/>
      <c r="GI3" s="505"/>
      <c r="GJ3" s="505"/>
      <c r="GK3" s="505"/>
      <c r="GL3" s="505"/>
      <c r="GM3" s="505"/>
      <c r="GN3" s="505" t="s">
        <v>228</v>
      </c>
      <c r="GO3" s="505"/>
      <c r="GP3" s="505"/>
      <c r="GQ3" s="505"/>
      <c r="GR3" s="505"/>
      <c r="GS3" s="505"/>
      <c r="GT3" s="505"/>
      <c r="GU3" s="505"/>
      <c r="GV3" s="505"/>
      <c r="GW3" s="505"/>
      <c r="GX3" s="505"/>
      <c r="GY3" s="505"/>
      <c r="GZ3" s="505"/>
      <c r="HA3" s="505"/>
      <c r="HB3" s="505"/>
      <c r="HC3" s="505"/>
    </row>
    <row r="4" spans="1:211" s="232" customFormat="1" ht="20.25" customHeight="1">
      <c r="A4" s="510" t="s">
        <v>214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189"/>
      <c r="M4" s="190"/>
      <c r="N4" s="190"/>
      <c r="O4" s="190"/>
      <c r="P4" s="190"/>
      <c r="Q4" s="190"/>
      <c r="R4" s="190"/>
      <c r="S4" s="190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189"/>
      <c r="AF4" s="190"/>
      <c r="AG4" s="190"/>
      <c r="AH4" s="190"/>
      <c r="AI4" s="190"/>
      <c r="AJ4" s="506"/>
      <c r="AK4" s="506"/>
      <c r="AL4" s="506"/>
      <c r="AM4" s="506"/>
      <c r="AN4" s="506"/>
      <c r="AO4" s="506"/>
      <c r="AP4" s="506"/>
      <c r="AQ4" s="506"/>
      <c r="AR4" s="506"/>
      <c r="AS4" s="506"/>
      <c r="AT4" s="506"/>
      <c r="AU4" s="189"/>
      <c r="AV4" s="190"/>
      <c r="AW4" s="190"/>
      <c r="AX4" s="190"/>
      <c r="AY4" s="190"/>
      <c r="AZ4" s="506" t="s">
        <v>214</v>
      </c>
      <c r="BA4" s="506"/>
      <c r="BB4" s="506"/>
      <c r="BC4" s="506"/>
      <c r="BD4" s="506"/>
      <c r="BE4" s="506"/>
      <c r="BF4" s="506"/>
      <c r="BG4" s="506"/>
      <c r="BH4" s="506"/>
      <c r="BI4" s="506"/>
      <c r="BJ4" s="506"/>
      <c r="BK4" s="189"/>
      <c r="BL4" s="190"/>
      <c r="BM4" s="190"/>
      <c r="BN4" s="190"/>
      <c r="BO4" s="190"/>
      <c r="BP4" s="506" t="s">
        <v>214</v>
      </c>
      <c r="BQ4" s="506"/>
      <c r="BR4" s="506"/>
      <c r="BS4" s="506"/>
      <c r="BT4" s="506"/>
      <c r="BU4" s="506"/>
      <c r="BV4" s="506"/>
      <c r="BW4" s="506"/>
      <c r="BX4" s="506"/>
      <c r="BY4" s="506"/>
      <c r="BZ4" s="506"/>
      <c r="CA4" s="189"/>
      <c r="CB4" s="190"/>
      <c r="CC4" s="190"/>
      <c r="CD4" s="190"/>
      <c r="CE4" s="190"/>
      <c r="CF4" s="506" t="s">
        <v>214</v>
      </c>
      <c r="CG4" s="506"/>
      <c r="CH4" s="506"/>
      <c r="CI4" s="506"/>
      <c r="CJ4" s="506"/>
      <c r="CK4" s="506"/>
      <c r="CL4" s="506"/>
      <c r="CM4" s="506"/>
      <c r="CN4" s="506"/>
      <c r="CO4" s="506"/>
      <c r="CP4" s="506"/>
      <c r="CQ4" s="189"/>
      <c r="CR4" s="190"/>
      <c r="CS4" s="190"/>
      <c r="CT4" s="190"/>
      <c r="CU4" s="190"/>
      <c r="CV4" s="506" t="s">
        <v>214</v>
      </c>
      <c r="CW4" s="506"/>
      <c r="CX4" s="506"/>
      <c r="CY4" s="506"/>
      <c r="CZ4" s="506"/>
      <c r="DA4" s="506"/>
      <c r="DB4" s="506"/>
      <c r="DC4" s="506"/>
      <c r="DD4" s="506"/>
      <c r="DE4" s="506"/>
      <c r="DF4" s="506"/>
      <c r="DG4" s="189"/>
      <c r="DH4" s="190"/>
      <c r="DI4" s="190"/>
      <c r="DJ4" s="190"/>
      <c r="DK4" s="190"/>
      <c r="DL4" s="506" t="s">
        <v>214</v>
      </c>
      <c r="DM4" s="506"/>
      <c r="DN4" s="506"/>
      <c r="DO4" s="506"/>
      <c r="DP4" s="506"/>
      <c r="DQ4" s="506"/>
      <c r="DR4" s="506"/>
      <c r="DS4" s="506"/>
      <c r="DT4" s="506"/>
      <c r="DU4" s="506"/>
      <c r="DV4" s="506"/>
      <c r="DW4" s="189"/>
      <c r="DX4" s="190"/>
      <c r="DY4" s="190"/>
      <c r="DZ4" s="190"/>
      <c r="EA4" s="190"/>
      <c r="EB4" s="506" t="s">
        <v>214</v>
      </c>
      <c r="EC4" s="506"/>
      <c r="ED4" s="506"/>
      <c r="EE4" s="506"/>
      <c r="EF4" s="506"/>
      <c r="EG4" s="506"/>
      <c r="EH4" s="506"/>
      <c r="EI4" s="506"/>
      <c r="EJ4" s="506"/>
      <c r="EK4" s="506"/>
      <c r="EL4" s="506"/>
      <c r="EM4" s="189"/>
      <c r="EN4" s="190"/>
      <c r="EO4" s="190"/>
      <c r="EP4" s="190"/>
      <c r="EQ4" s="190"/>
      <c r="ER4" s="506" t="s">
        <v>214</v>
      </c>
      <c r="ES4" s="506"/>
      <c r="ET4" s="506"/>
      <c r="EU4" s="506"/>
      <c r="EV4" s="506"/>
      <c r="EW4" s="506"/>
      <c r="EX4" s="506"/>
      <c r="EY4" s="506"/>
      <c r="EZ4" s="506"/>
      <c r="FA4" s="506"/>
      <c r="FB4" s="506"/>
      <c r="FC4" s="189"/>
      <c r="FD4" s="190"/>
      <c r="FE4" s="190"/>
      <c r="FF4" s="190"/>
      <c r="FG4" s="190"/>
      <c r="FH4" s="506" t="s">
        <v>214</v>
      </c>
      <c r="FI4" s="506"/>
      <c r="FJ4" s="506"/>
      <c r="FK4" s="506"/>
      <c r="FL4" s="506"/>
      <c r="FM4" s="506"/>
      <c r="FN4" s="506"/>
      <c r="FO4" s="506"/>
      <c r="FP4" s="506"/>
      <c r="FQ4" s="506"/>
      <c r="FR4" s="506"/>
      <c r="FS4" s="189"/>
      <c r="FT4" s="190"/>
      <c r="FU4" s="190"/>
      <c r="FV4" s="190"/>
      <c r="FW4" s="190"/>
      <c r="FX4" s="506" t="s">
        <v>214</v>
      </c>
      <c r="FY4" s="506"/>
      <c r="FZ4" s="506"/>
      <c r="GA4" s="506"/>
      <c r="GB4" s="506"/>
      <c r="GC4" s="506"/>
      <c r="GD4" s="506"/>
      <c r="GE4" s="506"/>
      <c r="GF4" s="506"/>
      <c r="GG4" s="506"/>
      <c r="GH4" s="506"/>
      <c r="GI4" s="189"/>
      <c r="GJ4" s="190"/>
      <c r="GK4" s="190"/>
      <c r="GL4" s="190"/>
      <c r="GM4" s="190"/>
      <c r="GN4" s="506" t="s">
        <v>214</v>
      </c>
      <c r="GO4" s="506"/>
      <c r="GP4" s="506"/>
      <c r="GQ4" s="506"/>
      <c r="GR4" s="506"/>
      <c r="GS4" s="506"/>
      <c r="GT4" s="506"/>
      <c r="GU4" s="506"/>
      <c r="GV4" s="506"/>
      <c r="GW4" s="506"/>
      <c r="GX4" s="506"/>
      <c r="GY4" s="189"/>
      <c r="GZ4" s="190"/>
      <c r="HA4" s="190"/>
      <c r="HB4" s="190"/>
      <c r="HC4" s="190"/>
    </row>
    <row r="5" spans="1:211" s="232" customFormat="1" ht="20.25" customHeight="1">
      <c r="A5" s="252" t="s">
        <v>237</v>
      </c>
      <c r="B5" s="253"/>
      <c r="C5" s="254"/>
      <c r="D5" s="254"/>
      <c r="E5" s="254"/>
      <c r="F5" s="254"/>
      <c r="G5" s="254"/>
      <c r="H5" s="254"/>
      <c r="I5" s="254"/>
      <c r="J5" s="18"/>
      <c r="K5" s="18"/>
      <c r="L5" s="194"/>
      <c r="M5" s="190"/>
      <c r="N5" s="190"/>
      <c r="O5" s="190"/>
      <c r="P5" s="190"/>
      <c r="Q5" s="190"/>
      <c r="R5" s="190"/>
      <c r="S5" s="190"/>
      <c r="T5" s="192"/>
      <c r="U5" s="189"/>
      <c r="V5" s="193"/>
      <c r="W5" s="193"/>
      <c r="X5" s="193"/>
      <c r="Y5" s="193"/>
      <c r="Z5" s="193"/>
      <c r="AA5" s="193"/>
      <c r="AB5" s="193"/>
      <c r="AC5" s="194"/>
      <c r="AD5" s="194"/>
      <c r="AE5" s="194"/>
      <c r="AF5" s="190"/>
      <c r="AG5" s="190"/>
      <c r="AH5" s="190"/>
      <c r="AI5" s="190"/>
      <c r="AJ5" s="192"/>
      <c r="AK5" s="189"/>
      <c r="AL5" s="193"/>
      <c r="AM5" s="193"/>
      <c r="AN5" s="193"/>
      <c r="AO5" s="193"/>
      <c r="AP5" s="193"/>
      <c r="AQ5" s="193"/>
      <c r="AR5" s="193"/>
      <c r="AS5" s="194"/>
      <c r="AT5" s="194"/>
      <c r="AU5" s="194"/>
      <c r="AV5" s="190"/>
      <c r="AW5" s="190"/>
      <c r="AX5" s="190"/>
      <c r="AY5" s="190"/>
      <c r="AZ5" s="192" t="s">
        <v>237</v>
      </c>
      <c r="BA5" s="189"/>
      <c r="BB5" s="193"/>
      <c r="BC5" s="193"/>
      <c r="BD5" s="193"/>
      <c r="BE5" s="193"/>
      <c r="BF5" s="193"/>
      <c r="BG5" s="193"/>
      <c r="BH5" s="193"/>
      <c r="BI5" s="194"/>
      <c r="BJ5" s="194"/>
      <c r="BK5" s="194"/>
      <c r="BL5" s="190"/>
      <c r="BM5" s="190"/>
      <c r="BN5" s="190"/>
      <c r="BO5" s="190"/>
      <c r="BP5" s="192" t="s">
        <v>237</v>
      </c>
      <c r="BQ5" s="189"/>
      <c r="BR5" s="193"/>
      <c r="BS5" s="193"/>
      <c r="BT5" s="193"/>
      <c r="BU5" s="193"/>
      <c r="BV5" s="193"/>
      <c r="BW5" s="193"/>
      <c r="BX5" s="193"/>
      <c r="BY5" s="194"/>
      <c r="BZ5" s="194"/>
      <c r="CA5" s="194"/>
      <c r="CB5" s="190"/>
      <c r="CC5" s="190"/>
      <c r="CD5" s="190"/>
      <c r="CE5" s="190"/>
      <c r="CF5" s="192" t="s">
        <v>237</v>
      </c>
      <c r="CG5" s="189"/>
      <c r="CH5" s="193"/>
      <c r="CI5" s="193"/>
      <c r="CJ5" s="193"/>
      <c r="CK5" s="193"/>
      <c r="CL5" s="193"/>
      <c r="CM5" s="193"/>
      <c r="CN5" s="193"/>
      <c r="CO5" s="194"/>
      <c r="CP5" s="194"/>
      <c r="CQ5" s="194"/>
      <c r="CR5" s="190"/>
      <c r="CS5" s="190"/>
      <c r="CT5" s="190"/>
      <c r="CU5" s="190"/>
      <c r="CV5" s="192" t="s">
        <v>237</v>
      </c>
      <c r="CW5" s="189"/>
      <c r="CX5" s="193"/>
      <c r="CY5" s="193"/>
      <c r="CZ5" s="193"/>
      <c r="DA5" s="193"/>
      <c r="DB5" s="193"/>
      <c r="DC5" s="193"/>
      <c r="DD5" s="193"/>
      <c r="DE5" s="194"/>
      <c r="DF5" s="194"/>
      <c r="DG5" s="194"/>
      <c r="DH5" s="190"/>
      <c r="DI5" s="190"/>
      <c r="DJ5" s="190"/>
      <c r="DK5" s="190"/>
      <c r="DL5" s="192" t="s">
        <v>237</v>
      </c>
      <c r="DM5" s="189"/>
      <c r="DN5" s="193"/>
      <c r="DO5" s="193"/>
      <c r="DP5" s="193"/>
      <c r="DQ5" s="193"/>
      <c r="DR5" s="193"/>
      <c r="DS5" s="193"/>
      <c r="DT5" s="193"/>
      <c r="DU5" s="194"/>
      <c r="DV5" s="194"/>
      <c r="DW5" s="194"/>
      <c r="DX5" s="190"/>
      <c r="DY5" s="190"/>
      <c r="DZ5" s="190"/>
      <c r="EA5" s="190"/>
      <c r="EB5" s="192" t="s">
        <v>237</v>
      </c>
      <c r="EC5" s="189"/>
      <c r="ED5" s="193"/>
      <c r="EE5" s="193"/>
      <c r="EF5" s="193"/>
      <c r="EG5" s="193"/>
      <c r="EH5" s="193"/>
      <c r="EI5" s="193"/>
      <c r="EJ5" s="193"/>
      <c r="EK5" s="194"/>
      <c r="EL5" s="194"/>
      <c r="EM5" s="194"/>
      <c r="EN5" s="190"/>
      <c r="EO5" s="190"/>
      <c r="EP5" s="190"/>
      <c r="EQ5" s="190"/>
      <c r="ER5" s="192" t="s">
        <v>237</v>
      </c>
      <c r="ES5" s="189"/>
      <c r="ET5" s="193"/>
      <c r="EU5" s="193"/>
      <c r="EV5" s="193"/>
      <c r="EW5" s="193"/>
      <c r="EX5" s="193"/>
      <c r="EY5" s="193"/>
      <c r="EZ5" s="193"/>
      <c r="FA5" s="194"/>
      <c r="FB5" s="194"/>
      <c r="FC5" s="194"/>
      <c r="FD5" s="190"/>
      <c r="FE5" s="190"/>
      <c r="FF5" s="190"/>
      <c r="FG5" s="190"/>
      <c r="FH5" s="192" t="s">
        <v>237</v>
      </c>
      <c r="FI5" s="189"/>
      <c r="FJ5" s="193"/>
      <c r="FK5" s="193"/>
      <c r="FL5" s="193"/>
      <c r="FM5" s="193"/>
      <c r="FN5" s="193"/>
      <c r="FO5" s="193"/>
      <c r="FP5" s="193"/>
      <c r="FQ5" s="194"/>
      <c r="FR5" s="194"/>
      <c r="FS5" s="194"/>
      <c r="FT5" s="190"/>
      <c r="FU5" s="190"/>
      <c r="FV5" s="190"/>
      <c r="FW5" s="190"/>
      <c r="FX5" s="192" t="s">
        <v>237</v>
      </c>
      <c r="FY5" s="189"/>
      <c r="FZ5" s="193"/>
      <c r="GA5" s="193"/>
      <c r="GB5" s="193"/>
      <c r="GC5" s="193"/>
      <c r="GD5" s="193"/>
      <c r="GE5" s="193"/>
      <c r="GF5" s="193"/>
      <c r="GG5" s="194"/>
      <c r="GH5" s="194"/>
      <c r="GI5" s="194"/>
      <c r="GJ5" s="190"/>
      <c r="GK5" s="190"/>
      <c r="GL5" s="190"/>
      <c r="GM5" s="190"/>
      <c r="GN5" s="192" t="s">
        <v>237</v>
      </c>
      <c r="GO5" s="189"/>
      <c r="GP5" s="193"/>
      <c r="GQ5" s="193"/>
      <c r="GR5" s="193"/>
      <c r="GS5" s="193"/>
      <c r="GT5" s="193"/>
      <c r="GU5" s="193"/>
      <c r="GV5" s="193"/>
      <c r="GW5" s="194"/>
      <c r="GX5" s="194"/>
      <c r="GY5" s="194"/>
      <c r="GZ5" s="190"/>
      <c r="HA5" s="190"/>
      <c r="HB5" s="190"/>
      <c r="HC5" s="190"/>
    </row>
    <row r="6" spans="1:211" s="232" customFormat="1" ht="20.25" customHeight="1">
      <c r="A6" s="252" t="s">
        <v>238</v>
      </c>
      <c r="B6" s="253"/>
      <c r="C6" s="254"/>
      <c r="D6" s="254"/>
      <c r="E6" s="254"/>
      <c r="F6" s="254"/>
      <c r="G6" s="254"/>
      <c r="H6" s="254"/>
      <c r="I6" s="254"/>
      <c r="J6" s="254"/>
      <c r="K6" s="254"/>
      <c r="L6" s="189"/>
      <c r="M6" s="190"/>
      <c r="N6" s="190"/>
      <c r="O6" s="190"/>
      <c r="P6" s="190"/>
      <c r="Q6" s="190"/>
      <c r="R6" s="190"/>
      <c r="S6" s="190"/>
      <c r="T6" s="192"/>
      <c r="U6" s="189"/>
      <c r="V6" s="193"/>
      <c r="W6" s="193"/>
      <c r="X6" s="193"/>
      <c r="Y6" s="193"/>
      <c r="Z6" s="193"/>
      <c r="AA6" s="193"/>
      <c r="AB6" s="193"/>
      <c r="AC6" s="193"/>
      <c r="AD6" s="193"/>
      <c r="AE6" s="189"/>
      <c r="AF6" s="190"/>
      <c r="AG6" s="190"/>
      <c r="AH6" s="190"/>
      <c r="AI6" s="190"/>
      <c r="AJ6" s="192"/>
      <c r="AK6" s="189"/>
      <c r="AL6" s="193"/>
      <c r="AM6" s="193"/>
      <c r="AN6" s="193"/>
      <c r="AO6" s="193"/>
      <c r="AP6" s="193"/>
      <c r="AQ6" s="193"/>
      <c r="AR6" s="193"/>
      <c r="AS6" s="193"/>
      <c r="AT6" s="193"/>
      <c r="AU6" s="189"/>
      <c r="AV6" s="190"/>
      <c r="AW6" s="190"/>
      <c r="AX6" s="190"/>
      <c r="AY6" s="190"/>
      <c r="AZ6" s="192" t="s">
        <v>238</v>
      </c>
      <c r="BA6" s="189"/>
      <c r="BB6" s="193"/>
      <c r="BC6" s="193"/>
      <c r="BD6" s="193"/>
      <c r="BE6" s="193"/>
      <c r="BF6" s="193"/>
      <c r="BG6" s="193"/>
      <c r="BH6" s="193"/>
      <c r="BI6" s="193"/>
      <c r="BJ6" s="193"/>
      <c r="BK6" s="189"/>
      <c r="BL6" s="190"/>
      <c r="BM6" s="190"/>
      <c r="BN6" s="190"/>
      <c r="BO6" s="190"/>
      <c r="BP6" s="192" t="s">
        <v>238</v>
      </c>
      <c r="BQ6" s="189"/>
      <c r="BR6" s="193"/>
      <c r="BS6" s="193"/>
      <c r="BT6" s="193"/>
      <c r="BU6" s="193"/>
      <c r="BV6" s="193"/>
      <c r="BW6" s="193"/>
      <c r="BX6" s="193"/>
      <c r="BY6" s="193"/>
      <c r="BZ6" s="193"/>
      <c r="CA6" s="189"/>
      <c r="CB6" s="190"/>
      <c r="CC6" s="190"/>
      <c r="CD6" s="190"/>
      <c r="CE6" s="190"/>
      <c r="CF6" s="192" t="s">
        <v>238</v>
      </c>
      <c r="CG6" s="189"/>
      <c r="CH6" s="193"/>
      <c r="CI6" s="193"/>
      <c r="CJ6" s="193"/>
      <c r="CK6" s="193"/>
      <c r="CL6" s="193"/>
      <c r="CM6" s="193"/>
      <c r="CN6" s="193"/>
      <c r="CO6" s="193"/>
      <c r="CP6" s="193"/>
      <c r="CQ6" s="189"/>
      <c r="CR6" s="190"/>
      <c r="CS6" s="190"/>
      <c r="CT6" s="190"/>
      <c r="CU6" s="190"/>
      <c r="CV6" s="192" t="s">
        <v>238</v>
      </c>
      <c r="CW6" s="189"/>
      <c r="CX6" s="193"/>
      <c r="CY6" s="193"/>
      <c r="CZ6" s="193"/>
      <c r="DA6" s="193"/>
      <c r="DB6" s="193"/>
      <c r="DC6" s="193"/>
      <c r="DD6" s="193"/>
      <c r="DE6" s="193"/>
      <c r="DF6" s="193"/>
      <c r="DG6" s="189"/>
      <c r="DH6" s="190"/>
      <c r="DI6" s="190"/>
      <c r="DJ6" s="190"/>
      <c r="DK6" s="190"/>
      <c r="DL6" s="192" t="s">
        <v>238</v>
      </c>
      <c r="DM6" s="189"/>
      <c r="DN6" s="193"/>
      <c r="DO6" s="193"/>
      <c r="DP6" s="193"/>
      <c r="DQ6" s="193"/>
      <c r="DR6" s="193"/>
      <c r="DS6" s="193"/>
      <c r="DT6" s="193"/>
      <c r="DU6" s="193"/>
      <c r="DV6" s="193"/>
      <c r="DW6" s="189"/>
      <c r="DX6" s="190"/>
      <c r="DY6" s="190"/>
      <c r="DZ6" s="190"/>
      <c r="EA6" s="190"/>
      <c r="EB6" s="192" t="s">
        <v>238</v>
      </c>
      <c r="EC6" s="189"/>
      <c r="ED6" s="193"/>
      <c r="EE6" s="193"/>
      <c r="EF6" s="193"/>
      <c r="EG6" s="193"/>
      <c r="EH6" s="193"/>
      <c r="EI6" s="193"/>
      <c r="EJ6" s="193"/>
      <c r="EK6" s="193"/>
      <c r="EL6" s="193"/>
      <c r="EM6" s="189"/>
      <c r="EN6" s="190"/>
      <c r="EO6" s="190"/>
      <c r="EP6" s="190"/>
      <c r="EQ6" s="190"/>
      <c r="ER6" s="192" t="s">
        <v>238</v>
      </c>
      <c r="ES6" s="189"/>
      <c r="ET6" s="193"/>
      <c r="EU6" s="193"/>
      <c r="EV6" s="193"/>
      <c r="EW6" s="193"/>
      <c r="EX6" s="193"/>
      <c r="EY6" s="193"/>
      <c r="EZ6" s="193"/>
      <c r="FA6" s="193"/>
      <c r="FB6" s="193"/>
      <c r="FC6" s="189"/>
      <c r="FD6" s="190"/>
      <c r="FE6" s="190"/>
      <c r="FF6" s="190"/>
      <c r="FG6" s="190"/>
      <c r="FH6" s="192" t="s">
        <v>238</v>
      </c>
      <c r="FI6" s="189"/>
      <c r="FJ6" s="193"/>
      <c r="FK6" s="193"/>
      <c r="FL6" s="193"/>
      <c r="FM6" s="193"/>
      <c r="FN6" s="193"/>
      <c r="FO6" s="193"/>
      <c r="FP6" s="193"/>
      <c r="FQ6" s="193"/>
      <c r="FR6" s="193"/>
      <c r="FS6" s="189"/>
      <c r="FT6" s="190"/>
      <c r="FU6" s="190"/>
      <c r="FV6" s="190"/>
      <c r="FW6" s="190"/>
      <c r="FX6" s="192" t="s">
        <v>238</v>
      </c>
      <c r="FY6" s="189"/>
      <c r="FZ6" s="193"/>
      <c r="GA6" s="193"/>
      <c r="GB6" s="193"/>
      <c r="GC6" s="193"/>
      <c r="GD6" s="193"/>
      <c r="GE6" s="193"/>
      <c r="GF6" s="193"/>
      <c r="GG6" s="193"/>
      <c r="GH6" s="193"/>
      <c r="GI6" s="189"/>
      <c r="GJ6" s="190"/>
      <c r="GK6" s="190"/>
      <c r="GL6" s="190"/>
      <c r="GM6" s="190"/>
      <c r="GN6" s="192" t="s">
        <v>238</v>
      </c>
      <c r="GO6" s="189"/>
      <c r="GP6" s="193"/>
      <c r="GQ6" s="193"/>
      <c r="GR6" s="193"/>
      <c r="GS6" s="193"/>
      <c r="GT6" s="193"/>
      <c r="GU6" s="193"/>
      <c r="GV6" s="193"/>
      <c r="GW6" s="193"/>
      <c r="GX6" s="193"/>
      <c r="GY6" s="189"/>
      <c r="GZ6" s="190"/>
      <c r="HA6" s="190"/>
      <c r="HB6" s="190"/>
      <c r="HC6" s="190"/>
    </row>
    <row r="7" spans="1:211" s="232" customFormat="1" ht="20.25" customHeight="1">
      <c r="A7" s="196"/>
      <c r="B7" s="179" t="s">
        <v>217</v>
      </c>
      <c r="C7" s="179"/>
      <c r="D7" s="179"/>
      <c r="E7" s="179"/>
      <c r="F7" s="179"/>
      <c r="G7" s="179"/>
      <c r="H7" s="179"/>
      <c r="I7" s="179"/>
      <c r="J7" s="179"/>
      <c r="K7" s="179"/>
      <c r="L7" s="189"/>
      <c r="M7" s="191"/>
      <c r="N7" s="191"/>
      <c r="O7" s="191"/>
      <c r="P7" s="191"/>
      <c r="Q7" s="191"/>
      <c r="R7" s="191"/>
      <c r="S7" s="191"/>
      <c r="T7" s="191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9"/>
      <c r="AF7" s="191"/>
      <c r="AG7" s="191"/>
      <c r="AH7" s="191"/>
      <c r="AI7" s="191"/>
      <c r="AJ7" s="191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9"/>
      <c r="AV7" s="191"/>
      <c r="AW7" s="191"/>
      <c r="AX7" s="191"/>
      <c r="AY7" s="191"/>
      <c r="AZ7" s="191"/>
      <c r="BA7" s="183" t="s">
        <v>217</v>
      </c>
      <c r="BB7" s="183"/>
      <c r="BC7" s="183"/>
      <c r="BD7" s="183"/>
      <c r="BE7" s="183"/>
      <c r="BF7" s="183"/>
      <c r="BG7" s="183"/>
      <c r="BH7" s="183"/>
      <c r="BI7" s="183"/>
      <c r="BJ7" s="183"/>
      <c r="BK7" s="189"/>
      <c r="BL7" s="191"/>
      <c r="BM7" s="191"/>
      <c r="BN7" s="191"/>
      <c r="BO7" s="191"/>
      <c r="BP7" s="191"/>
      <c r="BQ7" s="183" t="s">
        <v>217</v>
      </c>
      <c r="BR7" s="183"/>
      <c r="BS7" s="183"/>
      <c r="BT7" s="183"/>
      <c r="BU7" s="183"/>
      <c r="BV7" s="183"/>
      <c r="BW7" s="183"/>
      <c r="BX7" s="183"/>
      <c r="BY7" s="183"/>
      <c r="BZ7" s="183"/>
      <c r="CA7" s="189"/>
      <c r="CB7" s="191"/>
      <c r="CC7" s="191"/>
      <c r="CD7" s="191"/>
      <c r="CE7" s="191"/>
      <c r="CF7" s="191"/>
      <c r="CG7" s="183" t="s">
        <v>217</v>
      </c>
      <c r="CH7" s="183"/>
      <c r="CI7" s="183"/>
      <c r="CJ7" s="183"/>
      <c r="CK7" s="183"/>
      <c r="CL7" s="183"/>
      <c r="CM7" s="183"/>
      <c r="CN7" s="183"/>
      <c r="CO7" s="183"/>
      <c r="CP7" s="183"/>
      <c r="CQ7" s="189"/>
      <c r="CR7" s="191"/>
      <c r="CS7" s="191"/>
      <c r="CT7" s="191"/>
      <c r="CU7" s="191"/>
      <c r="CV7" s="191"/>
      <c r="CW7" s="183" t="s">
        <v>217</v>
      </c>
      <c r="CX7" s="183"/>
      <c r="CY7" s="183"/>
      <c r="CZ7" s="183"/>
      <c r="DA7" s="183"/>
      <c r="DB7" s="183"/>
      <c r="DC7" s="183"/>
      <c r="DD7" s="183"/>
      <c r="DE7" s="183"/>
      <c r="DF7" s="183"/>
      <c r="DG7" s="189"/>
      <c r="DH7" s="191"/>
      <c r="DI7" s="191"/>
      <c r="DJ7" s="191"/>
      <c r="DK7" s="191"/>
      <c r="DL7" s="191"/>
      <c r="DM7" s="183" t="s">
        <v>217</v>
      </c>
      <c r="DN7" s="183"/>
      <c r="DO7" s="183"/>
      <c r="DP7" s="183"/>
      <c r="DQ7" s="183"/>
      <c r="DR7" s="183"/>
      <c r="DS7" s="183"/>
      <c r="DT7" s="183"/>
      <c r="DU7" s="183"/>
      <c r="DV7" s="183"/>
      <c r="DW7" s="189"/>
      <c r="DX7" s="191"/>
      <c r="DY7" s="191"/>
      <c r="DZ7" s="191"/>
      <c r="EA7" s="191"/>
      <c r="EB7" s="191"/>
      <c r="EC7" s="183" t="s">
        <v>217</v>
      </c>
      <c r="ED7" s="183"/>
      <c r="EE7" s="183"/>
      <c r="EF7" s="183"/>
      <c r="EG7" s="183"/>
      <c r="EH7" s="183"/>
      <c r="EI7" s="183"/>
      <c r="EJ7" s="183"/>
      <c r="EK7" s="183"/>
      <c r="EL7" s="183"/>
      <c r="EM7" s="189"/>
      <c r="EN7" s="191"/>
      <c r="EO7" s="191"/>
      <c r="EP7" s="191"/>
      <c r="EQ7" s="191"/>
      <c r="ER7" s="191"/>
      <c r="ES7" s="183" t="s">
        <v>217</v>
      </c>
      <c r="ET7" s="183"/>
      <c r="EU7" s="183"/>
      <c r="EV7" s="183"/>
      <c r="EW7" s="183"/>
      <c r="EX7" s="183"/>
      <c r="EY7" s="183"/>
      <c r="EZ7" s="183"/>
      <c r="FA7" s="183"/>
      <c r="FB7" s="183"/>
      <c r="FC7" s="189"/>
      <c r="FD7" s="191"/>
      <c r="FE7" s="191"/>
      <c r="FF7" s="191"/>
      <c r="FG7" s="191"/>
      <c r="FH7" s="191"/>
      <c r="FI7" s="183" t="s">
        <v>217</v>
      </c>
      <c r="FJ7" s="183"/>
      <c r="FK7" s="183"/>
      <c r="FL7" s="183"/>
      <c r="FM7" s="183"/>
      <c r="FN7" s="183"/>
      <c r="FO7" s="183"/>
      <c r="FP7" s="183"/>
      <c r="FQ7" s="183"/>
      <c r="FR7" s="183"/>
      <c r="FS7" s="189"/>
      <c r="FT7" s="191"/>
      <c r="FU7" s="191"/>
      <c r="FV7" s="191"/>
      <c r="FW7" s="191"/>
      <c r="FX7" s="191"/>
      <c r="FY7" s="183" t="s">
        <v>217</v>
      </c>
      <c r="FZ7" s="183"/>
      <c r="GA7" s="183"/>
      <c r="GB7" s="183"/>
      <c r="GC7" s="183"/>
      <c r="GD7" s="183"/>
      <c r="GE7" s="183"/>
      <c r="GF7" s="183"/>
      <c r="GG7" s="183"/>
      <c r="GH7" s="183"/>
      <c r="GI7" s="189"/>
      <c r="GJ7" s="191"/>
      <c r="GK7" s="191"/>
      <c r="GL7" s="191"/>
      <c r="GM7" s="191"/>
      <c r="GN7" s="191"/>
      <c r="GO7" s="183" t="s">
        <v>217</v>
      </c>
      <c r="GP7" s="183"/>
      <c r="GQ7" s="183"/>
      <c r="GR7" s="183"/>
      <c r="GS7" s="183"/>
      <c r="GT7" s="183"/>
      <c r="GU7" s="183"/>
      <c r="GV7" s="183"/>
      <c r="GW7" s="183"/>
      <c r="GX7" s="183"/>
      <c r="GY7" s="189"/>
      <c r="GZ7" s="191"/>
      <c r="HA7" s="191"/>
      <c r="HB7" s="191"/>
      <c r="HC7" s="191"/>
    </row>
    <row r="8" spans="1:211" s="232" customFormat="1" ht="20.25" customHeight="1">
      <c r="A8" s="196"/>
      <c r="B8" s="255" t="s">
        <v>239</v>
      </c>
      <c r="C8" s="255"/>
      <c r="D8" s="255"/>
      <c r="E8" s="255"/>
      <c r="F8" s="255"/>
      <c r="G8" s="255"/>
      <c r="H8" s="255"/>
      <c r="I8" s="255"/>
      <c r="J8" s="255"/>
      <c r="K8" s="255"/>
      <c r="L8" s="195"/>
      <c r="M8" s="191"/>
      <c r="N8" s="191"/>
      <c r="O8" s="191"/>
      <c r="P8" s="191"/>
      <c r="Q8" s="191"/>
      <c r="R8" s="191"/>
      <c r="S8" s="191"/>
      <c r="T8" s="191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1"/>
      <c r="AG8" s="191"/>
      <c r="AH8" s="191"/>
      <c r="AI8" s="191"/>
      <c r="AJ8" s="191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1"/>
      <c r="AW8" s="191"/>
      <c r="AX8" s="191"/>
      <c r="AY8" s="191"/>
      <c r="AZ8" s="191"/>
      <c r="BA8" s="195" t="s">
        <v>239</v>
      </c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1"/>
      <c r="BM8" s="191"/>
      <c r="BN8" s="191"/>
      <c r="BO8" s="191"/>
      <c r="BP8" s="191"/>
      <c r="BQ8" s="195" t="s">
        <v>239</v>
      </c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1"/>
      <c r="CC8" s="191"/>
      <c r="CD8" s="191"/>
      <c r="CE8" s="191"/>
      <c r="CF8" s="191"/>
      <c r="CG8" s="195" t="s">
        <v>239</v>
      </c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1"/>
      <c r="CS8" s="191"/>
      <c r="CT8" s="191"/>
      <c r="CU8" s="191"/>
      <c r="CV8" s="191"/>
      <c r="CW8" s="195" t="s">
        <v>239</v>
      </c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1"/>
      <c r="DI8" s="191"/>
      <c r="DJ8" s="191"/>
      <c r="DK8" s="191"/>
      <c r="DL8" s="191"/>
      <c r="DM8" s="195" t="s">
        <v>239</v>
      </c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1"/>
      <c r="DY8" s="191"/>
      <c r="DZ8" s="191"/>
      <c r="EA8" s="191"/>
      <c r="EB8" s="191"/>
      <c r="EC8" s="195" t="s">
        <v>239</v>
      </c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1"/>
      <c r="EO8" s="191"/>
      <c r="EP8" s="191"/>
      <c r="EQ8" s="191"/>
      <c r="ER8" s="191"/>
      <c r="ES8" s="195" t="s">
        <v>239</v>
      </c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1"/>
      <c r="FE8" s="191"/>
      <c r="FF8" s="191"/>
      <c r="FG8" s="191"/>
      <c r="FH8" s="191"/>
      <c r="FI8" s="195" t="s">
        <v>239</v>
      </c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1"/>
      <c r="FU8" s="191"/>
      <c r="FV8" s="191"/>
      <c r="FW8" s="191"/>
      <c r="FX8" s="191"/>
      <c r="FY8" s="195" t="s">
        <v>239</v>
      </c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1"/>
      <c r="GK8" s="191"/>
      <c r="GL8" s="191"/>
      <c r="GM8" s="191"/>
      <c r="GN8" s="191"/>
      <c r="GO8" s="195" t="s">
        <v>239</v>
      </c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1"/>
      <c r="HA8" s="191"/>
      <c r="HB8" s="191"/>
      <c r="HC8" s="191"/>
    </row>
    <row r="9" spans="1:12" s="232" customFormat="1" ht="20.25" customHeight="1">
      <c r="A9" s="498" t="s">
        <v>0</v>
      </c>
      <c r="B9" s="498" t="s">
        <v>1</v>
      </c>
      <c r="C9" s="498" t="s">
        <v>2</v>
      </c>
      <c r="D9" s="492" t="s">
        <v>8</v>
      </c>
      <c r="E9" s="495" t="s">
        <v>7</v>
      </c>
      <c r="F9" s="496"/>
      <c r="G9" s="496"/>
      <c r="H9" s="497"/>
      <c r="I9" s="492" t="s">
        <v>9</v>
      </c>
      <c r="J9" s="492" t="s">
        <v>10</v>
      </c>
      <c r="K9" s="492" t="s">
        <v>22</v>
      </c>
      <c r="L9" s="508" t="s">
        <v>340</v>
      </c>
    </row>
    <row r="10" spans="1:12" s="232" customFormat="1" ht="40.5">
      <c r="A10" s="499"/>
      <c r="B10" s="499"/>
      <c r="C10" s="499"/>
      <c r="D10" s="493"/>
      <c r="E10" s="16" t="s">
        <v>11</v>
      </c>
      <c r="F10" s="17" t="s">
        <v>12</v>
      </c>
      <c r="G10" s="17" t="s">
        <v>13</v>
      </c>
      <c r="H10" s="17" t="s">
        <v>14</v>
      </c>
      <c r="I10" s="493"/>
      <c r="J10" s="493"/>
      <c r="K10" s="493"/>
      <c r="L10" s="509"/>
    </row>
    <row r="11" spans="1:12" ht="23.25" customHeight="1">
      <c r="A11" s="256">
        <v>1</v>
      </c>
      <c r="B11" s="234" t="s">
        <v>234</v>
      </c>
      <c r="C11" s="21" t="s">
        <v>302</v>
      </c>
      <c r="D11" s="234" t="s">
        <v>303</v>
      </c>
      <c r="E11" s="184">
        <v>20000</v>
      </c>
      <c r="F11" s="184">
        <v>20000</v>
      </c>
      <c r="G11" s="184">
        <v>20000</v>
      </c>
      <c r="H11" s="184">
        <v>20000</v>
      </c>
      <c r="I11" s="221" t="s">
        <v>299</v>
      </c>
      <c r="J11" s="21" t="s">
        <v>307</v>
      </c>
      <c r="K11" s="23" t="s">
        <v>115</v>
      </c>
      <c r="L11" s="134" t="s">
        <v>313</v>
      </c>
    </row>
    <row r="12" spans="1:12" ht="23.25" customHeight="1">
      <c r="A12" s="206"/>
      <c r="B12" s="48" t="s">
        <v>286</v>
      </c>
      <c r="C12" s="48" t="s">
        <v>300</v>
      </c>
      <c r="D12" s="22" t="s">
        <v>322</v>
      </c>
      <c r="E12" s="197"/>
      <c r="F12" s="198"/>
      <c r="G12" s="198"/>
      <c r="H12" s="198"/>
      <c r="I12" s="43" t="s">
        <v>300</v>
      </c>
      <c r="J12" s="22" t="s">
        <v>123</v>
      </c>
      <c r="K12" s="199" t="s">
        <v>118</v>
      </c>
      <c r="L12" s="47"/>
    </row>
    <row r="13" spans="1:12" ht="23.25" customHeight="1">
      <c r="A13" s="206"/>
      <c r="B13" s="48" t="s">
        <v>287</v>
      </c>
      <c r="C13" s="48" t="s">
        <v>442</v>
      </c>
      <c r="D13" s="238" t="s">
        <v>323</v>
      </c>
      <c r="E13" s="239"/>
      <c r="F13" s="213"/>
      <c r="G13" s="233"/>
      <c r="H13" s="198"/>
      <c r="I13" s="214" t="s">
        <v>123</v>
      </c>
      <c r="J13" s="22" t="s">
        <v>314</v>
      </c>
      <c r="K13" s="24" t="s">
        <v>225</v>
      </c>
      <c r="L13" s="198"/>
    </row>
    <row r="14" spans="1:12" ht="23.25" customHeight="1">
      <c r="A14" s="206"/>
      <c r="B14" s="48" t="s">
        <v>288</v>
      </c>
      <c r="C14" s="22" t="s">
        <v>443</v>
      </c>
      <c r="D14" s="238" t="s">
        <v>292</v>
      </c>
      <c r="E14" s="240"/>
      <c r="F14" s="213"/>
      <c r="G14" s="233"/>
      <c r="H14" s="198"/>
      <c r="I14" s="214" t="s">
        <v>100</v>
      </c>
      <c r="J14" s="22" t="s">
        <v>308</v>
      </c>
      <c r="K14" s="22"/>
      <c r="L14" s="198"/>
    </row>
    <row r="15" spans="1:12" ht="23.25" customHeight="1">
      <c r="A15" s="206"/>
      <c r="B15" s="48" t="s">
        <v>289</v>
      </c>
      <c r="C15" s="22" t="s">
        <v>290</v>
      </c>
      <c r="D15" s="238" t="s">
        <v>293</v>
      </c>
      <c r="E15" s="216"/>
      <c r="F15" s="213"/>
      <c r="G15" s="233"/>
      <c r="H15" s="198"/>
      <c r="I15" s="214" t="s">
        <v>220</v>
      </c>
      <c r="J15" s="22" t="s">
        <v>309</v>
      </c>
      <c r="K15" s="22"/>
      <c r="L15" s="198"/>
    </row>
    <row r="16" spans="1:12" ht="23.25" customHeight="1">
      <c r="A16" s="206"/>
      <c r="B16" s="22" t="s">
        <v>313</v>
      </c>
      <c r="C16" s="22" t="s">
        <v>116</v>
      </c>
      <c r="D16" s="241" t="s">
        <v>304</v>
      </c>
      <c r="E16" s="217"/>
      <c r="F16" s="213"/>
      <c r="G16" s="233"/>
      <c r="H16" s="198"/>
      <c r="I16" s="214" t="s">
        <v>318</v>
      </c>
      <c r="J16" s="22" t="s">
        <v>116</v>
      </c>
      <c r="K16" s="22"/>
      <c r="L16" s="198"/>
    </row>
    <row r="17" spans="1:12" ht="23.25" customHeight="1">
      <c r="A17" s="206"/>
      <c r="B17" s="48"/>
      <c r="C17" s="22" t="s">
        <v>291</v>
      </c>
      <c r="D17" s="238" t="s">
        <v>294</v>
      </c>
      <c r="E17" s="213"/>
      <c r="F17" s="213"/>
      <c r="G17" s="233"/>
      <c r="H17" s="198"/>
      <c r="I17" s="214" t="s">
        <v>301</v>
      </c>
      <c r="J17" s="22" t="s">
        <v>291</v>
      </c>
      <c r="K17" s="22"/>
      <c r="L17" s="198"/>
    </row>
    <row r="18" spans="1:12" ht="23.25" customHeight="1">
      <c r="A18" s="206"/>
      <c r="B18" s="48"/>
      <c r="C18" s="198"/>
      <c r="D18" s="238" t="s">
        <v>305</v>
      </c>
      <c r="E18" s="213"/>
      <c r="F18" s="213"/>
      <c r="G18" s="233"/>
      <c r="H18" s="198"/>
      <c r="I18" s="214" t="s">
        <v>1</v>
      </c>
      <c r="J18" s="48" t="s">
        <v>310</v>
      </c>
      <c r="K18" s="22"/>
      <c r="L18" s="198"/>
    </row>
    <row r="19" spans="1:12" ht="23.25" customHeight="1">
      <c r="A19" s="206"/>
      <c r="B19" s="48"/>
      <c r="C19" s="198"/>
      <c r="D19" s="238" t="s">
        <v>295</v>
      </c>
      <c r="E19" s="213"/>
      <c r="F19" s="213"/>
      <c r="G19" s="233"/>
      <c r="H19" s="198"/>
      <c r="I19" s="214" t="s">
        <v>315</v>
      </c>
      <c r="J19" s="22"/>
      <c r="K19" s="22"/>
      <c r="L19" s="198"/>
    </row>
    <row r="20" spans="1:12" ht="23.25" customHeight="1">
      <c r="A20" s="206"/>
      <c r="B20" s="48"/>
      <c r="C20" s="198"/>
      <c r="D20" s="241" t="s">
        <v>518</v>
      </c>
      <c r="E20" s="213"/>
      <c r="F20" s="213"/>
      <c r="G20" s="233"/>
      <c r="H20" s="198"/>
      <c r="I20" s="214" t="s">
        <v>316</v>
      </c>
      <c r="J20" s="22"/>
      <c r="K20" s="22"/>
      <c r="L20" s="198"/>
    </row>
    <row r="21" spans="1:12" ht="20.25" customHeight="1">
      <c r="A21" s="141"/>
      <c r="B21" s="141"/>
      <c r="C21" s="141"/>
      <c r="D21" s="257"/>
      <c r="E21" s="258"/>
      <c r="F21" s="258"/>
      <c r="G21" s="259"/>
      <c r="H21" s="141"/>
      <c r="I21" s="141"/>
      <c r="J21" s="141"/>
      <c r="K21" s="141"/>
      <c r="L21" s="141"/>
    </row>
    <row r="22" spans="1:12" ht="20.25" customHeight="1">
      <c r="A22" s="373"/>
      <c r="B22" s="375" t="s">
        <v>600</v>
      </c>
      <c r="C22" s="373"/>
      <c r="D22" s="373"/>
      <c r="E22" s="374">
        <v>20000</v>
      </c>
      <c r="F22" s="374">
        <v>20000</v>
      </c>
      <c r="G22" s="374">
        <v>20000</v>
      </c>
      <c r="H22" s="374">
        <v>20000</v>
      </c>
      <c r="I22" s="373"/>
      <c r="J22" s="373"/>
      <c r="K22" s="373"/>
      <c r="L22" s="373"/>
    </row>
    <row r="23" ht="20.25" customHeight="1"/>
    <row r="24" ht="20.25" customHeight="1"/>
  </sheetData>
  <sheetProtection/>
  <mergeCells count="50">
    <mergeCell ref="GN4:GX4"/>
    <mergeCell ref="A3:L3"/>
    <mergeCell ref="CV4:DF4"/>
    <mergeCell ref="DL4:DV4"/>
    <mergeCell ref="EB4:EL4"/>
    <mergeCell ref="ER4:FB4"/>
    <mergeCell ref="FH4:FR4"/>
    <mergeCell ref="FX4:GH4"/>
    <mergeCell ref="GN3:HC3"/>
    <mergeCell ref="A4:K4"/>
    <mergeCell ref="T4:AD4"/>
    <mergeCell ref="AJ4:AT4"/>
    <mergeCell ref="AZ4:BJ4"/>
    <mergeCell ref="BP4:BZ4"/>
    <mergeCell ref="CF4:CP4"/>
    <mergeCell ref="CV3:DK3"/>
    <mergeCell ref="DL3:EA3"/>
    <mergeCell ref="EB3:EQ3"/>
    <mergeCell ref="ER3:FG3"/>
    <mergeCell ref="FH3:FW3"/>
    <mergeCell ref="FX3:GM3"/>
    <mergeCell ref="GN2:HC2"/>
    <mergeCell ref="Q3:S3"/>
    <mergeCell ref="T3:AI3"/>
    <mergeCell ref="AJ3:AY3"/>
    <mergeCell ref="AZ3:BO3"/>
    <mergeCell ref="BP3:CE3"/>
    <mergeCell ref="CF3:CU3"/>
    <mergeCell ref="CV2:DK2"/>
    <mergeCell ref="DL2:EA2"/>
    <mergeCell ref="EB2:EQ2"/>
    <mergeCell ref="ER2:FG2"/>
    <mergeCell ref="FH2:FW2"/>
    <mergeCell ref="FX2:GM2"/>
    <mergeCell ref="Q2:S2"/>
    <mergeCell ref="T2:AI2"/>
    <mergeCell ref="AJ2:AY2"/>
    <mergeCell ref="AZ2:BO2"/>
    <mergeCell ref="BP2:CE2"/>
    <mergeCell ref="CF2:CU2"/>
    <mergeCell ref="K9:K10"/>
    <mergeCell ref="L9:L10"/>
    <mergeCell ref="A2:L2"/>
    <mergeCell ref="A9:A10"/>
    <mergeCell ref="B9:B10"/>
    <mergeCell ref="C9:C10"/>
    <mergeCell ref="D9:D10"/>
    <mergeCell ref="E9:H9"/>
    <mergeCell ref="I9:I10"/>
    <mergeCell ref="J9:J10"/>
  </mergeCells>
  <printOptions/>
  <pageMargins left="0.3937007874015748" right="0.1968503937007874" top="0.3937007874015748" bottom="0.1968503937007874" header="0.31496062992125984" footer="0.31496062992125984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2"/>
  <sheetViews>
    <sheetView zoomScalePageLayoutView="0" workbookViewId="0" topLeftCell="D181">
      <selection activeCell="P170" sqref="P170"/>
    </sheetView>
  </sheetViews>
  <sheetFormatPr defaultColWidth="9.140625" defaultRowHeight="21.75"/>
  <cols>
    <col min="1" max="1" width="4.00390625" style="0" customWidth="1"/>
    <col min="2" max="2" width="18.00390625" style="0" customWidth="1"/>
    <col min="3" max="3" width="18.7109375" style="0" customWidth="1"/>
    <col min="4" max="4" width="11.57421875" style="0" customWidth="1"/>
    <col min="5" max="5" width="11.8515625" style="0" customWidth="1"/>
    <col min="6" max="6" width="17.28125" style="0" customWidth="1"/>
    <col min="7" max="7" width="13.7109375" style="0" customWidth="1"/>
    <col min="8" max="8" width="19.8515625" style="0" customWidth="1"/>
    <col min="9" max="12" width="8.8515625" style="0" customWidth="1"/>
    <col min="13" max="13" width="9.57421875" style="0" customWidth="1"/>
    <col min="14" max="14" width="11.28125" style="0" customWidth="1"/>
    <col min="15" max="15" width="11.57421875" style="0" customWidth="1"/>
    <col min="16" max="16" width="10.421875" style="0" customWidth="1"/>
  </cols>
  <sheetData>
    <row r="1" ht="32.25">
      <c r="P1" s="261" t="s">
        <v>497</v>
      </c>
    </row>
    <row r="3" spans="1:16" s="182" customFormat="1" ht="31.5">
      <c r="A3" s="500" t="s">
        <v>61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</row>
    <row r="4" spans="1:16" s="114" customFormat="1" ht="26.25">
      <c r="A4" s="505" t="s">
        <v>228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</row>
    <row r="5" spans="1:16" s="191" customFormat="1" ht="23.25">
      <c r="A5" s="506" t="s">
        <v>214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189"/>
      <c r="M5" s="190"/>
      <c r="N5" s="190"/>
      <c r="O5" s="190"/>
      <c r="P5" s="190"/>
    </row>
    <row r="6" spans="1:16" s="191" customFormat="1" ht="23.25">
      <c r="A6" s="192" t="s">
        <v>237</v>
      </c>
      <c r="B6" s="189"/>
      <c r="C6" s="193"/>
      <c r="D6" s="193"/>
      <c r="E6" s="193"/>
      <c r="F6" s="193"/>
      <c r="G6" s="193"/>
      <c r="H6" s="193"/>
      <c r="I6" s="193"/>
      <c r="J6" s="194"/>
      <c r="K6" s="194"/>
      <c r="L6" s="194"/>
      <c r="M6" s="190"/>
      <c r="N6" s="190"/>
      <c r="O6" s="190"/>
      <c r="P6" s="190"/>
    </row>
    <row r="7" spans="1:16" s="191" customFormat="1" ht="23.25">
      <c r="A7" s="192" t="s">
        <v>238</v>
      </c>
      <c r="B7" s="189"/>
      <c r="C7" s="193"/>
      <c r="D7" s="193"/>
      <c r="E7" s="193"/>
      <c r="F7" s="193"/>
      <c r="G7" s="193"/>
      <c r="H7" s="193"/>
      <c r="I7" s="193"/>
      <c r="J7" s="193"/>
      <c r="K7" s="193"/>
      <c r="L7" s="189"/>
      <c r="M7" s="190"/>
      <c r="N7" s="190"/>
      <c r="O7" s="190"/>
      <c r="P7" s="190"/>
    </row>
    <row r="8" spans="2:12" s="191" customFormat="1" ht="23.25">
      <c r="B8" s="183" t="s">
        <v>217</v>
      </c>
      <c r="C8" s="183"/>
      <c r="D8" s="183"/>
      <c r="E8" s="183"/>
      <c r="F8" s="183"/>
      <c r="G8" s="183"/>
      <c r="H8" s="183"/>
      <c r="I8" s="183"/>
      <c r="J8" s="183"/>
      <c r="K8" s="183"/>
      <c r="L8" s="189"/>
    </row>
    <row r="9" spans="2:12" s="191" customFormat="1" ht="23.25">
      <c r="B9" s="195" t="s">
        <v>239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1:16" s="28" customFormat="1" ht="20.25">
      <c r="A10" s="110" t="s">
        <v>0</v>
      </c>
      <c r="B10" s="110" t="s">
        <v>1</v>
      </c>
      <c r="C10" s="110" t="s">
        <v>2</v>
      </c>
      <c r="D10" s="110" t="s">
        <v>94</v>
      </c>
      <c r="E10" s="110" t="s">
        <v>45</v>
      </c>
      <c r="F10" s="110" t="s">
        <v>95</v>
      </c>
      <c r="G10" s="110" t="s">
        <v>2</v>
      </c>
      <c r="H10" s="122" t="s">
        <v>94</v>
      </c>
      <c r="I10" s="502" t="s">
        <v>7</v>
      </c>
      <c r="J10" s="503"/>
      <c r="K10" s="503"/>
      <c r="L10" s="504"/>
      <c r="M10" s="124" t="s">
        <v>96</v>
      </c>
      <c r="N10" s="122" t="s">
        <v>97</v>
      </c>
      <c r="O10" s="122" t="s">
        <v>98</v>
      </c>
      <c r="P10" s="122" t="s">
        <v>98</v>
      </c>
    </row>
    <row r="11" spans="1:16" s="28" customFormat="1" ht="20.25">
      <c r="A11" s="37"/>
      <c r="B11" s="37"/>
      <c r="C11" s="37"/>
      <c r="D11" s="37" t="s">
        <v>99</v>
      </c>
      <c r="E11" s="127" t="s">
        <v>100</v>
      </c>
      <c r="F11" s="37" t="s">
        <v>101</v>
      </c>
      <c r="G11" s="37"/>
      <c r="H11" s="37" t="s">
        <v>99</v>
      </c>
      <c r="I11" s="122" t="s">
        <v>102</v>
      </c>
      <c r="J11" s="122" t="s">
        <v>103</v>
      </c>
      <c r="K11" s="122" t="s">
        <v>104</v>
      </c>
      <c r="L11" s="122" t="s">
        <v>105</v>
      </c>
      <c r="M11" s="127" t="s">
        <v>106</v>
      </c>
      <c r="N11" s="127" t="s">
        <v>107</v>
      </c>
      <c r="O11" s="127" t="s">
        <v>108</v>
      </c>
      <c r="P11" s="127" t="s">
        <v>229</v>
      </c>
    </row>
    <row r="12" spans="1:16" s="28" customFormat="1" ht="20.25">
      <c r="A12" s="33"/>
      <c r="B12" s="33"/>
      <c r="C12" s="33"/>
      <c r="D12" s="33" t="s">
        <v>109</v>
      </c>
      <c r="E12" s="130" t="s">
        <v>110</v>
      </c>
      <c r="F12" s="33"/>
      <c r="G12" s="33"/>
      <c r="H12" s="33" t="s">
        <v>109</v>
      </c>
      <c r="I12" s="130" t="s">
        <v>111</v>
      </c>
      <c r="J12" s="130" t="s">
        <v>111</v>
      </c>
      <c r="K12" s="130" t="s">
        <v>111</v>
      </c>
      <c r="L12" s="130" t="s">
        <v>111</v>
      </c>
      <c r="M12" s="130"/>
      <c r="N12" s="130"/>
      <c r="O12" s="130" t="s">
        <v>112</v>
      </c>
      <c r="P12" s="130" t="s">
        <v>230</v>
      </c>
    </row>
    <row r="13" spans="1:16" s="196" customFormat="1" ht="20.25">
      <c r="A13" s="25" t="s">
        <v>233</v>
      </c>
      <c r="B13" s="21" t="s">
        <v>240</v>
      </c>
      <c r="C13" s="21" t="s">
        <v>297</v>
      </c>
      <c r="D13" s="34" t="s">
        <v>241</v>
      </c>
      <c r="E13" s="184">
        <v>15000</v>
      </c>
      <c r="F13" s="188" t="s">
        <v>234</v>
      </c>
      <c r="G13" s="21" t="s">
        <v>302</v>
      </c>
      <c r="H13" s="188" t="s">
        <v>303</v>
      </c>
      <c r="I13" s="184">
        <v>20000</v>
      </c>
      <c r="J13" s="184">
        <v>20000</v>
      </c>
      <c r="K13" s="184">
        <v>20000</v>
      </c>
      <c r="L13" s="184">
        <v>20000</v>
      </c>
      <c r="M13" s="221" t="s">
        <v>299</v>
      </c>
      <c r="N13" s="22" t="s">
        <v>307</v>
      </c>
      <c r="O13" s="23" t="s">
        <v>115</v>
      </c>
      <c r="P13" s="54" t="s">
        <v>306</v>
      </c>
    </row>
    <row r="14" spans="1:16" s="196" customFormat="1" ht="20.25">
      <c r="A14" s="24"/>
      <c r="B14" s="22" t="s">
        <v>242</v>
      </c>
      <c r="C14" s="22" t="s">
        <v>392</v>
      </c>
      <c r="D14" s="19" t="s">
        <v>243</v>
      </c>
      <c r="E14" s="24" t="s">
        <v>231</v>
      </c>
      <c r="F14" s="188" t="s">
        <v>286</v>
      </c>
      <c r="G14" s="48" t="s">
        <v>300</v>
      </c>
      <c r="H14" s="22" t="s">
        <v>322</v>
      </c>
      <c r="I14" s="197"/>
      <c r="J14" s="198"/>
      <c r="K14" s="198"/>
      <c r="L14" s="198"/>
      <c r="M14" s="43" t="s">
        <v>300</v>
      </c>
      <c r="N14" s="22" t="s">
        <v>123</v>
      </c>
      <c r="O14" s="199" t="s">
        <v>118</v>
      </c>
      <c r="P14" s="47" t="s">
        <v>245</v>
      </c>
    </row>
    <row r="15" spans="1:16" s="196" customFormat="1" ht="20.25">
      <c r="A15" s="22"/>
      <c r="B15" s="22" t="s">
        <v>246</v>
      </c>
      <c r="C15" s="22" t="s">
        <v>247</v>
      </c>
      <c r="D15" s="22" t="s">
        <v>248</v>
      </c>
      <c r="E15" s="185">
        <v>15000</v>
      </c>
      <c r="F15" s="188" t="s">
        <v>287</v>
      </c>
      <c r="G15" s="48" t="s">
        <v>442</v>
      </c>
      <c r="H15" s="238" t="s">
        <v>323</v>
      </c>
      <c r="I15" s="239"/>
      <c r="J15" s="213"/>
      <c r="K15" s="213"/>
      <c r="L15" s="233"/>
      <c r="M15" s="214" t="s">
        <v>123</v>
      </c>
      <c r="N15" s="22" t="s">
        <v>314</v>
      </c>
      <c r="O15" s="24" t="s">
        <v>225</v>
      </c>
      <c r="P15" s="198"/>
    </row>
    <row r="16" spans="1:16" s="196" customFormat="1" ht="20.25">
      <c r="A16" s="22"/>
      <c r="B16" s="22" t="s">
        <v>251</v>
      </c>
      <c r="C16" s="22" t="s">
        <v>249</v>
      </c>
      <c r="D16" s="22" t="s">
        <v>250</v>
      </c>
      <c r="E16" s="24" t="s">
        <v>235</v>
      </c>
      <c r="F16" s="188" t="s">
        <v>288</v>
      </c>
      <c r="G16" s="22" t="s">
        <v>443</v>
      </c>
      <c r="H16" s="238" t="s">
        <v>292</v>
      </c>
      <c r="I16" s="240"/>
      <c r="J16" s="213"/>
      <c r="K16" s="213"/>
      <c r="L16" s="233"/>
      <c r="M16" s="214" t="s">
        <v>100</v>
      </c>
      <c r="N16" s="22" t="s">
        <v>308</v>
      </c>
      <c r="O16" s="22"/>
      <c r="P16" s="198"/>
    </row>
    <row r="17" spans="1:16" s="196" customFormat="1" ht="20.25">
      <c r="A17" s="22"/>
      <c r="B17" s="22" t="s">
        <v>254</v>
      </c>
      <c r="C17" s="22" t="s">
        <v>252</v>
      </c>
      <c r="D17" s="22" t="s">
        <v>244</v>
      </c>
      <c r="E17" s="136" t="s">
        <v>253</v>
      </c>
      <c r="F17" s="188" t="s">
        <v>289</v>
      </c>
      <c r="G17" s="22" t="s">
        <v>290</v>
      </c>
      <c r="H17" s="238" t="s">
        <v>293</v>
      </c>
      <c r="I17" s="216"/>
      <c r="J17" s="213"/>
      <c r="K17" s="213"/>
      <c r="L17" s="233"/>
      <c r="M17" s="214" t="s">
        <v>220</v>
      </c>
      <c r="N17" s="22" t="s">
        <v>309</v>
      </c>
      <c r="O17" s="22"/>
      <c r="P17" s="198"/>
    </row>
    <row r="18" spans="1:16" s="196" customFormat="1" ht="20.25">
      <c r="A18" s="22"/>
      <c r="B18" s="48" t="s">
        <v>113</v>
      </c>
      <c r="C18" s="22" t="s">
        <v>298</v>
      </c>
      <c r="D18" s="22"/>
      <c r="E18" s="136" t="s">
        <v>232</v>
      </c>
      <c r="F18" s="22" t="s">
        <v>254</v>
      </c>
      <c r="G18" s="22" t="s">
        <v>116</v>
      </c>
      <c r="H18" s="241" t="s">
        <v>304</v>
      </c>
      <c r="I18" s="217"/>
      <c r="J18" s="213"/>
      <c r="K18" s="213"/>
      <c r="L18" s="233"/>
      <c r="M18" s="214" t="s">
        <v>318</v>
      </c>
      <c r="N18" s="22" t="s">
        <v>116</v>
      </c>
      <c r="O18" s="22"/>
      <c r="P18" s="198"/>
    </row>
    <row r="19" spans="1:16" s="196" customFormat="1" ht="20.25">
      <c r="A19" s="22"/>
      <c r="B19" s="20" t="s">
        <v>236</v>
      </c>
      <c r="C19" s="22" t="s">
        <v>255</v>
      </c>
      <c r="D19" s="22"/>
      <c r="E19" s="187"/>
      <c r="F19" s="48"/>
      <c r="G19" s="22" t="s">
        <v>291</v>
      </c>
      <c r="H19" s="238" t="s">
        <v>294</v>
      </c>
      <c r="I19" s="213"/>
      <c r="J19" s="213"/>
      <c r="K19" s="213"/>
      <c r="L19" s="233"/>
      <c r="M19" s="214" t="s">
        <v>301</v>
      </c>
      <c r="N19" s="22" t="s">
        <v>291</v>
      </c>
      <c r="O19" s="22"/>
      <c r="P19" s="198"/>
    </row>
    <row r="20" spans="1:16" s="196" customFormat="1" ht="20.25">
      <c r="A20" s="22"/>
      <c r="B20" s="186" t="s">
        <v>283</v>
      </c>
      <c r="C20" s="22" t="s">
        <v>256</v>
      </c>
      <c r="D20" s="22"/>
      <c r="E20" s="200"/>
      <c r="F20" s="48"/>
      <c r="H20" s="238" t="s">
        <v>305</v>
      </c>
      <c r="I20" s="213"/>
      <c r="J20" s="213"/>
      <c r="K20" s="213"/>
      <c r="L20" s="233"/>
      <c r="M20" s="214" t="s">
        <v>1</v>
      </c>
      <c r="N20" s="188" t="s">
        <v>310</v>
      </c>
      <c r="O20" s="22"/>
      <c r="P20" s="198"/>
    </row>
    <row r="21" spans="1:16" s="196" customFormat="1" ht="20.25">
      <c r="A21" s="22"/>
      <c r="B21" s="186" t="s">
        <v>284</v>
      </c>
      <c r="C21" s="22"/>
      <c r="D21" s="22"/>
      <c r="E21" s="200"/>
      <c r="F21" s="48"/>
      <c r="H21" s="238" t="s">
        <v>295</v>
      </c>
      <c r="I21" s="213"/>
      <c r="J21" s="213"/>
      <c r="K21" s="213"/>
      <c r="L21" s="233"/>
      <c r="M21" s="214" t="s">
        <v>315</v>
      </c>
      <c r="N21" s="22"/>
      <c r="O21" s="22"/>
      <c r="P21" s="198"/>
    </row>
    <row r="22" spans="1:16" s="196" customFormat="1" ht="20.25">
      <c r="A22" s="22"/>
      <c r="B22" s="48" t="s">
        <v>285</v>
      </c>
      <c r="C22" s="22"/>
      <c r="D22" s="22"/>
      <c r="E22" s="200"/>
      <c r="F22" s="48"/>
      <c r="G22" s="198"/>
      <c r="H22" s="241" t="s">
        <v>518</v>
      </c>
      <c r="I22" s="213"/>
      <c r="J22" s="213"/>
      <c r="K22" s="213"/>
      <c r="L22" s="233"/>
      <c r="M22" s="214" t="s">
        <v>316</v>
      </c>
      <c r="N22" s="22"/>
      <c r="O22" s="22"/>
      <c r="P22" s="198"/>
    </row>
    <row r="23" spans="1:16" s="196" customFormat="1" ht="20.25">
      <c r="A23" s="22"/>
      <c r="B23" s="186"/>
      <c r="C23" s="22"/>
      <c r="D23" s="22"/>
      <c r="E23" s="200"/>
      <c r="F23" s="48"/>
      <c r="G23" s="204"/>
      <c r="H23" s="249"/>
      <c r="I23" s="237"/>
      <c r="J23" s="237"/>
      <c r="K23" s="237"/>
      <c r="L23" s="243"/>
      <c r="M23" s="199"/>
      <c r="N23" s="22"/>
      <c r="O23" s="22"/>
      <c r="P23" s="198"/>
    </row>
    <row r="24" spans="1:16" s="196" customFormat="1" ht="20.25">
      <c r="A24" s="25" t="s">
        <v>4</v>
      </c>
      <c r="B24" s="21" t="s">
        <v>240</v>
      </c>
      <c r="C24" s="21" t="s">
        <v>297</v>
      </c>
      <c r="D24" s="34" t="s">
        <v>241</v>
      </c>
      <c r="E24" s="184">
        <v>15000</v>
      </c>
      <c r="F24" s="234" t="s">
        <v>234</v>
      </c>
      <c r="G24" s="21" t="s">
        <v>302</v>
      </c>
      <c r="H24" s="234" t="s">
        <v>303</v>
      </c>
      <c r="I24" s="184">
        <v>20000</v>
      </c>
      <c r="J24" s="184">
        <v>20000</v>
      </c>
      <c r="K24" s="184">
        <v>20000</v>
      </c>
      <c r="L24" s="184">
        <v>20000</v>
      </c>
      <c r="M24" s="221" t="s">
        <v>299</v>
      </c>
      <c r="N24" s="21" t="s">
        <v>307</v>
      </c>
      <c r="O24" s="23" t="s">
        <v>115</v>
      </c>
      <c r="P24" s="54" t="s">
        <v>306</v>
      </c>
    </row>
    <row r="25" spans="1:16" s="196" customFormat="1" ht="20.25">
      <c r="A25" s="24"/>
      <c r="B25" s="22" t="s">
        <v>242</v>
      </c>
      <c r="C25" s="22" t="s">
        <v>391</v>
      </c>
      <c r="D25" s="19" t="s">
        <v>243</v>
      </c>
      <c r="E25" s="24" t="s">
        <v>231</v>
      </c>
      <c r="F25" s="48" t="s">
        <v>286</v>
      </c>
      <c r="G25" s="48" t="s">
        <v>300</v>
      </c>
      <c r="H25" s="22" t="s">
        <v>322</v>
      </c>
      <c r="I25" s="197"/>
      <c r="J25" s="198"/>
      <c r="K25" s="198"/>
      <c r="L25" s="198"/>
      <c r="M25" s="43" t="s">
        <v>300</v>
      </c>
      <c r="N25" s="22" t="s">
        <v>123</v>
      </c>
      <c r="O25" s="199" t="s">
        <v>118</v>
      </c>
      <c r="P25" s="47" t="s">
        <v>321</v>
      </c>
    </row>
    <row r="26" spans="1:16" s="196" customFormat="1" ht="20.25">
      <c r="A26" s="22"/>
      <c r="B26" s="22" t="s">
        <v>246</v>
      </c>
      <c r="C26" s="22" t="s">
        <v>247</v>
      </c>
      <c r="D26" s="22" t="s">
        <v>248</v>
      </c>
      <c r="E26" s="185">
        <v>15000</v>
      </c>
      <c r="F26" s="48" t="s">
        <v>287</v>
      </c>
      <c r="G26" s="48" t="s">
        <v>442</v>
      </c>
      <c r="H26" s="238" t="s">
        <v>323</v>
      </c>
      <c r="I26" s="239"/>
      <c r="J26" s="213"/>
      <c r="K26" s="213"/>
      <c r="L26" s="233"/>
      <c r="M26" s="214" t="s">
        <v>123</v>
      </c>
      <c r="N26" s="22" t="s">
        <v>314</v>
      </c>
      <c r="O26" s="24" t="s">
        <v>225</v>
      </c>
      <c r="P26" s="47" t="s">
        <v>320</v>
      </c>
    </row>
    <row r="27" spans="1:16" s="196" customFormat="1" ht="20.25">
      <c r="A27" s="22"/>
      <c r="B27" s="22" t="s">
        <v>251</v>
      </c>
      <c r="C27" s="22" t="s">
        <v>249</v>
      </c>
      <c r="D27" s="22" t="s">
        <v>250</v>
      </c>
      <c r="E27" s="24" t="s">
        <v>235</v>
      </c>
      <c r="F27" s="48" t="s">
        <v>288</v>
      </c>
      <c r="G27" s="22" t="s">
        <v>443</v>
      </c>
      <c r="H27" s="238" t="s">
        <v>292</v>
      </c>
      <c r="I27" s="240"/>
      <c r="J27" s="213"/>
      <c r="K27" s="213"/>
      <c r="L27" s="233"/>
      <c r="M27" s="214" t="s">
        <v>100</v>
      </c>
      <c r="N27" s="22" t="s">
        <v>308</v>
      </c>
      <c r="O27" s="22"/>
      <c r="P27" s="198"/>
    </row>
    <row r="28" spans="1:16" s="196" customFormat="1" ht="20.25">
      <c r="A28" s="22"/>
      <c r="B28" s="22" t="s">
        <v>257</v>
      </c>
      <c r="C28" s="22" t="s">
        <v>252</v>
      </c>
      <c r="D28" s="22" t="s">
        <v>244</v>
      </c>
      <c r="E28" s="136" t="s">
        <v>253</v>
      </c>
      <c r="F28" s="48" t="s">
        <v>289</v>
      </c>
      <c r="G28" s="22" t="s">
        <v>290</v>
      </c>
      <c r="H28" s="238" t="s">
        <v>293</v>
      </c>
      <c r="I28" s="216"/>
      <c r="J28" s="213"/>
      <c r="K28" s="213"/>
      <c r="L28" s="233"/>
      <c r="M28" s="214" t="s">
        <v>220</v>
      </c>
      <c r="N28" s="22" t="s">
        <v>309</v>
      </c>
      <c r="O28" s="22"/>
      <c r="P28" s="198"/>
    </row>
    <row r="29" spans="1:16" s="196" customFormat="1" ht="20.25">
      <c r="A29" s="22"/>
      <c r="B29" s="48" t="s">
        <v>113</v>
      </c>
      <c r="C29" s="22" t="s">
        <v>298</v>
      </c>
      <c r="D29" s="22"/>
      <c r="E29" s="136" t="s">
        <v>232</v>
      </c>
      <c r="F29" s="22" t="s">
        <v>257</v>
      </c>
      <c r="G29" s="22" t="s">
        <v>116</v>
      </c>
      <c r="H29" s="241" t="s">
        <v>304</v>
      </c>
      <c r="I29" s="217"/>
      <c r="J29" s="213"/>
      <c r="K29" s="213"/>
      <c r="L29" s="233"/>
      <c r="M29" s="214" t="s">
        <v>318</v>
      </c>
      <c r="N29" s="22" t="s">
        <v>116</v>
      </c>
      <c r="O29" s="22"/>
      <c r="P29" s="198"/>
    </row>
    <row r="30" spans="1:16" s="196" customFormat="1" ht="20.25">
      <c r="A30" s="22"/>
      <c r="B30" s="20" t="s">
        <v>236</v>
      </c>
      <c r="C30" s="22" t="s">
        <v>255</v>
      </c>
      <c r="D30" s="22"/>
      <c r="E30" s="187"/>
      <c r="F30" s="48"/>
      <c r="G30" s="22" t="s">
        <v>291</v>
      </c>
      <c r="H30" s="238" t="s">
        <v>294</v>
      </c>
      <c r="I30" s="213"/>
      <c r="J30" s="213"/>
      <c r="K30" s="213"/>
      <c r="L30" s="233"/>
      <c r="M30" s="214" t="s">
        <v>301</v>
      </c>
      <c r="N30" s="22" t="s">
        <v>291</v>
      </c>
      <c r="O30" s="22"/>
      <c r="P30" s="198"/>
    </row>
    <row r="31" spans="1:16" ht="23.25">
      <c r="A31" s="22"/>
      <c r="B31" s="186" t="s">
        <v>283</v>
      </c>
      <c r="C31" s="22" t="s">
        <v>256</v>
      </c>
      <c r="D31" s="22"/>
      <c r="E31" s="200"/>
      <c r="F31" s="48"/>
      <c r="G31" s="198"/>
      <c r="H31" s="238" t="s">
        <v>305</v>
      </c>
      <c r="I31" s="213"/>
      <c r="J31" s="213"/>
      <c r="K31" s="213"/>
      <c r="L31" s="233"/>
      <c r="M31" s="214" t="s">
        <v>1</v>
      </c>
      <c r="N31" s="48" t="s">
        <v>310</v>
      </c>
      <c r="O31" s="22"/>
      <c r="P31" s="198"/>
    </row>
    <row r="32" spans="1:16" s="188" customFormat="1" ht="20.25">
      <c r="A32" s="22"/>
      <c r="B32" s="186" t="s">
        <v>284</v>
      </c>
      <c r="C32" s="22"/>
      <c r="D32" s="22"/>
      <c r="E32" s="200"/>
      <c r="F32" s="48"/>
      <c r="G32" s="198"/>
      <c r="H32" s="238" t="s">
        <v>295</v>
      </c>
      <c r="I32" s="213"/>
      <c r="J32" s="213"/>
      <c r="K32" s="213"/>
      <c r="L32" s="233"/>
      <c r="M32" s="214" t="s">
        <v>315</v>
      </c>
      <c r="N32" s="22"/>
      <c r="O32" s="22"/>
      <c r="P32" s="198"/>
    </row>
    <row r="33" spans="1:16" s="188" customFormat="1" ht="20.25">
      <c r="A33" s="22"/>
      <c r="B33" s="48" t="s">
        <v>319</v>
      </c>
      <c r="C33" s="22"/>
      <c r="D33" s="22"/>
      <c r="E33" s="200"/>
      <c r="F33" s="48"/>
      <c r="G33" s="198"/>
      <c r="H33" s="241" t="s">
        <v>518</v>
      </c>
      <c r="I33" s="213"/>
      <c r="J33" s="213"/>
      <c r="K33" s="213"/>
      <c r="L33" s="233"/>
      <c r="M33" s="214" t="s">
        <v>316</v>
      </c>
      <c r="N33" s="22"/>
      <c r="O33" s="22"/>
      <c r="P33" s="198"/>
    </row>
    <row r="34" spans="1:16" s="188" customFormat="1" ht="20.25">
      <c r="A34" s="207"/>
      <c r="B34" s="207"/>
      <c r="C34" s="207"/>
      <c r="D34" s="207"/>
      <c r="E34" s="207"/>
      <c r="F34" s="207"/>
      <c r="G34" s="207"/>
      <c r="H34" s="242"/>
      <c r="I34" s="247"/>
      <c r="J34" s="247"/>
      <c r="K34" s="247"/>
      <c r="L34" s="248"/>
      <c r="M34" s="207"/>
      <c r="N34" s="207"/>
      <c r="O34" s="207"/>
      <c r="P34" s="207"/>
    </row>
    <row r="35" ht="32.25">
      <c r="P35" s="261" t="s">
        <v>498</v>
      </c>
    </row>
    <row r="37" spans="1:16" s="182" customFormat="1" ht="31.5">
      <c r="A37" s="500" t="s">
        <v>61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</row>
    <row r="38" spans="1:16" s="114" customFormat="1" ht="26.25">
      <c r="A38" s="505" t="s">
        <v>228</v>
      </c>
      <c r="B38" s="505"/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</row>
    <row r="39" spans="1:16" s="191" customFormat="1" ht="23.25">
      <c r="A39" s="506" t="s">
        <v>214</v>
      </c>
      <c r="B39" s="506"/>
      <c r="C39" s="506"/>
      <c r="D39" s="506"/>
      <c r="E39" s="506"/>
      <c r="F39" s="506"/>
      <c r="G39" s="506"/>
      <c r="H39" s="506"/>
      <c r="I39" s="506"/>
      <c r="J39" s="506"/>
      <c r="K39" s="506"/>
      <c r="L39" s="189"/>
      <c r="M39" s="190"/>
      <c r="N39" s="190"/>
      <c r="O39" s="190"/>
      <c r="P39" s="190"/>
    </row>
    <row r="40" spans="1:16" s="191" customFormat="1" ht="23.25">
      <c r="A40" s="192" t="s">
        <v>237</v>
      </c>
      <c r="B40" s="189"/>
      <c r="C40" s="193"/>
      <c r="D40" s="193"/>
      <c r="E40" s="193"/>
      <c r="F40" s="193"/>
      <c r="G40" s="193"/>
      <c r="H40" s="193"/>
      <c r="I40" s="193"/>
      <c r="J40" s="194"/>
      <c r="K40" s="194"/>
      <c r="L40" s="194"/>
      <c r="M40" s="190"/>
      <c r="N40" s="190"/>
      <c r="O40" s="190"/>
      <c r="P40" s="190"/>
    </row>
    <row r="41" spans="1:16" s="191" customFormat="1" ht="23.25">
      <c r="A41" s="192" t="s">
        <v>238</v>
      </c>
      <c r="B41" s="189"/>
      <c r="C41" s="193"/>
      <c r="D41" s="193"/>
      <c r="E41" s="193"/>
      <c r="F41" s="193"/>
      <c r="G41" s="193"/>
      <c r="H41" s="193"/>
      <c r="I41" s="193"/>
      <c r="J41" s="193"/>
      <c r="K41" s="193"/>
      <c r="L41" s="189"/>
      <c r="M41" s="190"/>
      <c r="N41" s="190"/>
      <c r="O41" s="190"/>
      <c r="P41" s="190"/>
    </row>
    <row r="42" spans="2:12" s="191" customFormat="1" ht="23.25">
      <c r="B42" s="183" t="s">
        <v>217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9"/>
    </row>
    <row r="43" spans="2:12" s="191" customFormat="1" ht="23.25">
      <c r="B43" s="195" t="s">
        <v>239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</row>
    <row r="44" spans="1:16" s="28" customFormat="1" ht="20.25">
      <c r="A44" s="110" t="s">
        <v>0</v>
      </c>
      <c r="B44" s="110" t="s">
        <v>1</v>
      </c>
      <c r="C44" s="110" t="s">
        <v>2</v>
      </c>
      <c r="D44" s="110" t="s">
        <v>94</v>
      </c>
      <c r="E44" s="110" t="s">
        <v>45</v>
      </c>
      <c r="F44" s="110" t="s">
        <v>95</v>
      </c>
      <c r="G44" s="110" t="s">
        <v>2</v>
      </c>
      <c r="H44" s="122" t="s">
        <v>94</v>
      </c>
      <c r="I44" s="502" t="s">
        <v>7</v>
      </c>
      <c r="J44" s="503"/>
      <c r="K44" s="503"/>
      <c r="L44" s="504"/>
      <c r="M44" s="124" t="s">
        <v>96</v>
      </c>
      <c r="N44" s="122" t="s">
        <v>97</v>
      </c>
      <c r="O44" s="122" t="s">
        <v>98</v>
      </c>
      <c r="P44" s="122" t="s">
        <v>98</v>
      </c>
    </row>
    <row r="45" spans="1:16" s="28" customFormat="1" ht="20.25">
      <c r="A45" s="37"/>
      <c r="B45" s="37"/>
      <c r="C45" s="37"/>
      <c r="D45" s="37" t="s">
        <v>99</v>
      </c>
      <c r="E45" s="127" t="s">
        <v>100</v>
      </c>
      <c r="F45" s="37" t="s">
        <v>101</v>
      </c>
      <c r="G45" s="37"/>
      <c r="H45" s="37" t="s">
        <v>99</v>
      </c>
      <c r="I45" s="122" t="s">
        <v>102</v>
      </c>
      <c r="J45" s="122" t="s">
        <v>103</v>
      </c>
      <c r="K45" s="122" t="s">
        <v>104</v>
      </c>
      <c r="L45" s="122" t="s">
        <v>105</v>
      </c>
      <c r="M45" s="127" t="s">
        <v>106</v>
      </c>
      <c r="N45" s="127" t="s">
        <v>107</v>
      </c>
      <c r="O45" s="127" t="s">
        <v>108</v>
      </c>
      <c r="P45" s="127" t="s">
        <v>229</v>
      </c>
    </row>
    <row r="46" spans="1:16" s="28" customFormat="1" ht="20.25">
      <c r="A46" s="33"/>
      <c r="B46" s="33"/>
      <c r="C46" s="33"/>
      <c r="D46" s="33" t="s">
        <v>109</v>
      </c>
      <c r="E46" s="130" t="s">
        <v>110</v>
      </c>
      <c r="F46" s="33"/>
      <c r="G46" s="33"/>
      <c r="H46" s="33" t="s">
        <v>109</v>
      </c>
      <c r="I46" s="130" t="s">
        <v>111</v>
      </c>
      <c r="J46" s="130" t="s">
        <v>111</v>
      </c>
      <c r="K46" s="130" t="s">
        <v>111</v>
      </c>
      <c r="L46" s="130" t="s">
        <v>111</v>
      </c>
      <c r="M46" s="130"/>
      <c r="N46" s="130"/>
      <c r="O46" s="130" t="s">
        <v>112</v>
      </c>
      <c r="P46" s="130" t="s">
        <v>230</v>
      </c>
    </row>
    <row r="47" spans="1:16" s="196" customFormat="1" ht="20.25">
      <c r="A47" s="25" t="s">
        <v>5</v>
      </c>
      <c r="B47" s="21" t="s">
        <v>240</v>
      </c>
      <c r="C47" s="21" t="s">
        <v>297</v>
      </c>
      <c r="D47" s="34" t="s">
        <v>241</v>
      </c>
      <c r="E47" s="184">
        <v>15000</v>
      </c>
      <c r="F47" s="188" t="s">
        <v>234</v>
      </c>
      <c r="G47" s="21" t="s">
        <v>302</v>
      </c>
      <c r="H47" s="188" t="s">
        <v>303</v>
      </c>
      <c r="I47" s="184">
        <v>20000</v>
      </c>
      <c r="J47" s="184">
        <v>20000</v>
      </c>
      <c r="K47" s="184">
        <v>20000</v>
      </c>
      <c r="L47" s="184">
        <v>20000</v>
      </c>
      <c r="M47" s="221" t="s">
        <v>299</v>
      </c>
      <c r="N47" s="22" t="s">
        <v>307</v>
      </c>
      <c r="O47" s="23" t="s">
        <v>115</v>
      </c>
      <c r="P47" s="54" t="s">
        <v>306</v>
      </c>
    </row>
    <row r="48" spans="1:16" s="196" customFormat="1" ht="20.25">
      <c r="A48" s="24"/>
      <c r="B48" s="22" t="s">
        <v>242</v>
      </c>
      <c r="C48" s="22" t="s">
        <v>390</v>
      </c>
      <c r="D48" s="19" t="s">
        <v>243</v>
      </c>
      <c r="E48" s="24" t="s">
        <v>231</v>
      </c>
      <c r="F48" s="188" t="s">
        <v>286</v>
      </c>
      <c r="G48" s="48" t="s">
        <v>300</v>
      </c>
      <c r="H48" s="22" t="s">
        <v>322</v>
      </c>
      <c r="I48" s="197"/>
      <c r="J48" s="198"/>
      <c r="K48" s="198"/>
      <c r="L48" s="198"/>
      <c r="M48" s="43" t="s">
        <v>300</v>
      </c>
      <c r="N48" s="22" t="s">
        <v>123</v>
      </c>
      <c r="O48" s="199" t="s">
        <v>118</v>
      </c>
      <c r="P48" s="47" t="s">
        <v>379</v>
      </c>
    </row>
    <row r="49" spans="1:16" s="196" customFormat="1" ht="20.25">
      <c r="A49" s="22"/>
      <c r="B49" s="22" t="s">
        <v>246</v>
      </c>
      <c r="C49" s="22" t="s">
        <v>247</v>
      </c>
      <c r="D49" s="22" t="s">
        <v>248</v>
      </c>
      <c r="E49" s="185">
        <v>15000</v>
      </c>
      <c r="F49" s="188" t="s">
        <v>287</v>
      </c>
      <c r="G49" s="48" t="s">
        <v>442</v>
      </c>
      <c r="H49" s="238" t="s">
        <v>323</v>
      </c>
      <c r="I49" s="239"/>
      <c r="J49" s="213"/>
      <c r="K49" s="213"/>
      <c r="L49" s="233"/>
      <c r="M49" s="214" t="s">
        <v>123</v>
      </c>
      <c r="N49" s="22" t="s">
        <v>314</v>
      </c>
      <c r="O49" s="24" t="s">
        <v>225</v>
      </c>
      <c r="P49" s="47"/>
    </row>
    <row r="50" spans="1:16" s="196" customFormat="1" ht="20.25">
      <c r="A50" s="22"/>
      <c r="B50" s="22" t="s">
        <v>251</v>
      </c>
      <c r="C50" s="22" t="s">
        <v>249</v>
      </c>
      <c r="D50" s="22" t="s">
        <v>250</v>
      </c>
      <c r="E50" s="24" t="s">
        <v>235</v>
      </c>
      <c r="F50" s="188" t="s">
        <v>288</v>
      </c>
      <c r="G50" s="22" t="s">
        <v>443</v>
      </c>
      <c r="H50" s="238" t="s">
        <v>292</v>
      </c>
      <c r="I50" s="240"/>
      <c r="J50" s="213"/>
      <c r="K50" s="213"/>
      <c r="L50" s="233"/>
      <c r="M50" s="214" t="s">
        <v>100</v>
      </c>
      <c r="N50" s="22" t="s">
        <v>308</v>
      </c>
      <c r="O50" s="22"/>
      <c r="P50" s="198"/>
    </row>
    <row r="51" spans="1:16" s="196" customFormat="1" ht="20.25">
      <c r="A51" s="22"/>
      <c r="B51" s="22" t="s">
        <v>258</v>
      </c>
      <c r="C51" s="22" t="s">
        <v>252</v>
      </c>
      <c r="D51" s="22" t="s">
        <v>244</v>
      </c>
      <c r="E51" s="136" t="s">
        <v>253</v>
      </c>
      <c r="F51" s="188" t="s">
        <v>289</v>
      </c>
      <c r="G51" s="22" t="s">
        <v>290</v>
      </c>
      <c r="H51" s="238" t="s">
        <v>293</v>
      </c>
      <c r="I51" s="216"/>
      <c r="J51" s="213"/>
      <c r="K51" s="213"/>
      <c r="L51" s="233"/>
      <c r="M51" s="214" t="s">
        <v>220</v>
      </c>
      <c r="N51" s="22" t="s">
        <v>309</v>
      </c>
      <c r="O51" s="22"/>
      <c r="P51" s="198"/>
    </row>
    <row r="52" spans="1:16" s="196" customFormat="1" ht="20.25">
      <c r="A52" s="22"/>
      <c r="B52" s="48" t="s">
        <v>113</v>
      </c>
      <c r="C52" s="22" t="s">
        <v>298</v>
      </c>
      <c r="D52" s="22"/>
      <c r="E52" s="136" t="s">
        <v>232</v>
      </c>
      <c r="F52" s="22" t="s">
        <v>378</v>
      </c>
      <c r="G52" s="22" t="s">
        <v>116</v>
      </c>
      <c r="H52" s="241" t="s">
        <v>304</v>
      </c>
      <c r="I52" s="217"/>
      <c r="J52" s="213"/>
      <c r="K52" s="213"/>
      <c r="L52" s="233"/>
      <c r="M52" s="214" t="s">
        <v>318</v>
      </c>
      <c r="N52" s="22" t="s">
        <v>116</v>
      </c>
      <c r="O52" s="22"/>
      <c r="P52" s="198"/>
    </row>
    <row r="53" spans="1:16" s="196" customFormat="1" ht="20.25">
      <c r="A53" s="22"/>
      <c r="B53" s="20" t="s">
        <v>236</v>
      </c>
      <c r="C53" s="22" t="s">
        <v>255</v>
      </c>
      <c r="D53" s="22"/>
      <c r="E53" s="187"/>
      <c r="F53" s="48"/>
      <c r="G53" s="22" t="s">
        <v>291</v>
      </c>
      <c r="H53" s="238" t="s">
        <v>294</v>
      </c>
      <c r="I53" s="213"/>
      <c r="J53" s="213"/>
      <c r="K53" s="213"/>
      <c r="L53" s="233"/>
      <c r="M53" s="214" t="s">
        <v>301</v>
      </c>
      <c r="N53" s="22" t="s">
        <v>291</v>
      </c>
      <c r="O53" s="22"/>
      <c r="P53" s="198"/>
    </row>
    <row r="54" spans="1:16" s="196" customFormat="1" ht="20.25">
      <c r="A54" s="22"/>
      <c r="B54" s="186" t="s">
        <v>283</v>
      </c>
      <c r="C54" s="22" t="s">
        <v>256</v>
      </c>
      <c r="D54" s="22"/>
      <c r="E54" s="200"/>
      <c r="F54" s="48"/>
      <c r="H54" s="238" t="s">
        <v>305</v>
      </c>
      <c r="I54" s="213"/>
      <c r="J54" s="213"/>
      <c r="K54" s="213"/>
      <c r="L54" s="233"/>
      <c r="M54" s="214" t="s">
        <v>1</v>
      </c>
      <c r="N54" s="188" t="s">
        <v>310</v>
      </c>
      <c r="O54" s="22"/>
      <c r="P54" s="198"/>
    </row>
    <row r="55" spans="1:16" s="196" customFormat="1" ht="20.25">
      <c r="A55" s="22"/>
      <c r="B55" s="186" t="s">
        <v>284</v>
      </c>
      <c r="C55" s="22"/>
      <c r="D55" s="22"/>
      <c r="E55" s="200"/>
      <c r="F55" s="48"/>
      <c r="H55" s="238" t="s">
        <v>295</v>
      </c>
      <c r="I55" s="213"/>
      <c r="J55" s="213"/>
      <c r="K55" s="213"/>
      <c r="L55" s="233"/>
      <c r="M55" s="214" t="s">
        <v>315</v>
      </c>
      <c r="N55" s="22"/>
      <c r="O55" s="22"/>
      <c r="P55" s="198"/>
    </row>
    <row r="56" spans="1:16" s="196" customFormat="1" ht="20.25">
      <c r="A56" s="22"/>
      <c r="B56" s="48" t="s">
        <v>324</v>
      </c>
      <c r="C56" s="22"/>
      <c r="D56" s="22"/>
      <c r="E56" s="200"/>
      <c r="F56" s="48"/>
      <c r="H56" s="241" t="s">
        <v>296</v>
      </c>
      <c r="I56" s="213"/>
      <c r="J56" s="213"/>
      <c r="K56" s="213"/>
      <c r="L56" s="233"/>
      <c r="M56" s="214" t="s">
        <v>316</v>
      </c>
      <c r="N56" s="22"/>
      <c r="O56" s="22"/>
      <c r="P56" s="198"/>
    </row>
    <row r="57" spans="1:16" s="196" customFormat="1" ht="12.75" customHeight="1">
      <c r="A57" s="26"/>
      <c r="B57" s="22"/>
      <c r="C57" s="22"/>
      <c r="D57" s="19"/>
      <c r="E57" s="185"/>
      <c r="F57" s="22"/>
      <c r="G57" s="198"/>
      <c r="H57" s="244"/>
      <c r="I57" s="245"/>
      <c r="J57" s="245"/>
      <c r="K57" s="245"/>
      <c r="L57" s="246"/>
      <c r="M57" s="214"/>
      <c r="N57" s="22"/>
      <c r="O57" s="24"/>
      <c r="P57" s="47"/>
    </row>
    <row r="58" spans="1:16" s="196" customFormat="1" ht="20.25">
      <c r="A58" s="25" t="s">
        <v>32</v>
      </c>
      <c r="B58" s="21" t="s">
        <v>240</v>
      </c>
      <c r="C58" s="21" t="s">
        <v>297</v>
      </c>
      <c r="D58" s="34" t="s">
        <v>241</v>
      </c>
      <c r="E58" s="184">
        <v>15000</v>
      </c>
      <c r="F58" s="234" t="s">
        <v>234</v>
      </c>
      <c r="G58" s="21" t="s">
        <v>302</v>
      </c>
      <c r="H58" s="234" t="s">
        <v>303</v>
      </c>
      <c r="I58" s="184">
        <v>20000</v>
      </c>
      <c r="J58" s="184">
        <v>20000</v>
      </c>
      <c r="K58" s="184">
        <v>20000</v>
      </c>
      <c r="L58" s="184">
        <v>20000</v>
      </c>
      <c r="M58" s="221" t="s">
        <v>299</v>
      </c>
      <c r="N58" s="21" t="s">
        <v>307</v>
      </c>
      <c r="O58" s="23" t="s">
        <v>115</v>
      </c>
      <c r="P58" s="54" t="s">
        <v>306</v>
      </c>
    </row>
    <row r="59" spans="1:16" s="196" customFormat="1" ht="20.25">
      <c r="A59" s="24"/>
      <c r="B59" s="22" t="s">
        <v>242</v>
      </c>
      <c r="C59" s="22" t="s">
        <v>389</v>
      </c>
      <c r="D59" s="19" t="s">
        <v>243</v>
      </c>
      <c r="E59" s="24" t="s">
        <v>231</v>
      </c>
      <c r="F59" s="188" t="s">
        <v>286</v>
      </c>
      <c r="G59" s="48" t="s">
        <v>300</v>
      </c>
      <c r="H59" s="22" t="s">
        <v>322</v>
      </c>
      <c r="I59" s="197"/>
      <c r="J59" s="198"/>
      <c r="K59" s="198"/>
      <c r="L59" s="198"/>
      <c r="M59" s="43" t="s">
        <v>300</v>
      </c>
      <c r="N59" s="22" t="s">
        <v>123</v>
      </c>
      <c r="O59" s="199" t="s">
        <v>118</v>
      </c>
      <c r="P59" s="47" t="s">
        <v>259</v>
      </c>
    </row>
    <row r="60" spans="1:16" s="196" customFormat="1" ht="20.25">
      <c r="A60" s="22"/>
      <c r="B60" s="22" t="s">
        <v>246</v>
      </c>
      <c r="C60" s="22" t="s">
        <v>247</v>
      </c>
      <c r="D60" s="22" t="s">
        <v>248</v>
      </c>
      <c r="E60" s="185">
        <v>15000</v>
      </c>
      <c r="F60" s="188" t="s">
        <v>287</v>
      </c>
      <c r="G60" s="48" t="s">
        <v>442</v>
      </c>
      <c r="H60" s="238" t="s">
        <v>323</v>
      </c>
      <c r="I60" s="239"/>
      <c r="J60" s="213"/>
      <c r="K60" s="213"/>
      <c r="L60" s="233"/>
      <c r="M60" s="214" t="s">
        <v>123</v>
      </c>
      <c r="N60" s="22" t="s">
        <v>314</v>
      </c>
      <c r="O60" s="24" t="s">
        <v>225</v>
      </c>
      <c r="P60" s="47"/>
    </row>
    <row r="61" spans="1:16" s="196" customFormat="1" ht="20.25">
      <c r="A61" s="22"/>
      <c r="B61" s="22" t="s">
        <v>251</v>
      </c>
      <c r="C61" s="22" t="s">
        <v>249</v>
      </c>
      <c r="D61" s="22" t="s">
        <v>250</v>
      </c>
      <c r="E61" s="24" t="s">
        <v>235</v>
      </c>
      <c r="F61" s="188" t="s">
        <v>288</v>
      </c>
      <c r="G61" s="22" t="s">
        <v>443</v>
      </c>
      <c r="H61" s="238" t="s">
        <v>292</v>
      </c>
      <c r="I61" s="240"/>
      <c r="J61" s="213"/>
      <c r="K61" s="213"/>
      <c r="L61" s="233"/>
      <c r="M61" s="214" t="s">
        <v>100</v>
      </c>
      <c r="N61" s="22" t="s">
        <v>308</v>
      </c>
      <c r="O61" s="22"/>
      <c r="P61" s="198"/>
    </row>
    <row r="62" spans="1:16" s="196" customFormat="1" ht="20.25">
      <c r="A62" s="22"/>
      <c r="B62" s="22" t="s">
        <v>260</v>
      </c>
      <c r="C62" s="22" t="s">
        <v>252</v>
      </c>
      <c r="D62" s="22" t="s">
        <v>244</v>
      </c>
      <c r="E62" s="136" t="s">
        <v>253</v>
      </c>
      <c r="F62" s="188" t="s">
        <v>289</v>
      </c>
      <c r="G62" s="22" t="s">
        <v>290</v>
      </c>
      <c r="H62" s="238" t="s">
        <v>293</v>
      </c>
      <c r="I62" s="216"/>
      <c r="J62" s="213"/>
      <c r="K62" s="213"/>
      <c r="L62" s="233"/>
      <c r="M62" s="214" t="s">
        <v>220</v>
      </c>
      <c r="N62" s="22" t="s">
        <v>309</v>
      </c>
      <c r="O62" s="22"/>
      <c r="P62" s="198"/>
    </row>
    <row r="63" spans="1:16" s="196" customFormat="1" ht="20.25">
      <c r="A63" s="22"/>
      <c r="B63" s="48" t="s">
        <v>113</v>
      </c>
      <c r="C63" s="22" t="s">
        <v>298</v>
      </c>
      <c r="D63" s="22"/>
      <c r="E63" s="136" t="s">
        <v>232</v>
      </c>
      <c r="F63" s="22" t="s">
        <v>260</v>
      </c>
      <c r="G63" s="22" t="s">
        <v>116</v>
      </c>
      <c r="H63" s="241" t="s">
        <v>304</v>
      </c>
      <c r="I63" s="217"/>
      <c r="J63" s="213"/>
      <c r="K63" s="213"/>
      <c r="L63" s="233"/>
      <c r="M63" s="214" t="s">
        <v>318</v>
      </c>
      <c r="N63" s="22" t="s">
        <v>116</v>
      </c>
      <c r="O63" s="22"/>
      <c r="P63" s="198"/>
    </row>
    <row r="64" spans="1:16" ht="23.25">
      <c r="A64" s="22"/>
      <c r="B64" s="20" t="s">
        <v>236</v>
      </c>
      <c r="C64" s="22" t="s">
        <v>255</v>
      </c>
      <c r="D64" s="22"/>
      <c r="E64" s="187"/>
      <c r="F64" s="48"/>
      <c r="G64" s="22" t="s">
        <v>291</v>
      </c>
      <c r="H64" s="238" t="s">
        <v>294</v>
      </c>
      <c r="I64" s="213"/>
      <c r="J64" s="213"/>
      <c r="K64" s="213"/>
      <c r="L64" s="233"/>
      <c r="M64" s="214" t="s">
        <v>301</v>
      </c>
      <c r="N64" s="22" t="s">
        <v>291</v>
      </c>
      <c r="O64" s="22"/>
      <c r="P64" s="198"/>
    </row>
    <row r="65" spans="1:16" s="188" customFormat="1" ht="20.25">
      <c r="A65" s="22"/>
      <c r="B65" s="186" t="s">
        <v>283</v>
      </c>
      <c r="C65" s="22" t="s">
        <v>256</v>
      </c>
      <c r="D65" s="22"/>
      <c r="E65" s="200"/>
      <c r="F65" s="48"/>
      <c r="G65" s="196"/>
      <c r="H65" s="238" t="s">
        <v>305</v>
      </c>
      <c r="I65" s="213"/>
      <c r="J65" s="213"/>
      <c r="K65" s="213"/>
      <c r="L65" s="233"/>
      <c r="M65" s="214" t="s">
        <v>1</v>
      </c>
      <c r="N65" s="188" t="s">
        <v>310</v>
      </c>
      <c r="O65" s="22"/>
      <c r="P65" s="198"/>
    </row>
    <row r="66" spans="1:16" s="188" customFormat="1" ht="20.25">
      <c r="A66" s="22"/>
      <c r="B66" s="186" t="s">
        <v>284</v>
      </c>
      <c r="C66" s="22"/>
      <c r="D66" s="22"/>
      <c r="E66" s="200"/>
      <c r="F66" s="48"/>
      <c r="G66" s="196"/>
      <c r="H66" s="238" t="s">
        <v>295</v>
      </c>
      <c r="I66" s="213"/>
      <c r="J66" s="213"/>
      <c r="K66" s="213"/>
      <c r="L66" s="233"/>
      <c r="M66" s="214" t="s">
        <v>315</v>
      </c>
      <c r="N66" s="22"/>
      <c r="O66" s="22"/>
      <c r="P66" s="198"/>
    </row>
    <row r="67" spans="1:16" ht="23.25">
      <c r="A67" s="22"/>
      <c r="B67" s="48" t="s">
        <v>325</v>
      </c>
      <c r="C67" s="22"/>
      <c r="D67" s="22"/>
      <c r="E67" s="200"/>
      <c r="F67" s="48"/>
      <c r="G67" s="196"/>
      <c r="H67" s="241" t="s">
        <v>518</v>
      </c>
      <c r="I67" s="213"/>
      <c r="J67" s="213"/>
      <c r="K67" s="213"/>
      <c r="L67" s="233"/>
      <c r="M67" s="214" t="s">
        <v>316</v>
      </c>
      <c r="N67" s="22"/>
      <c r="O67" s="22"/>
      <c r="P67" s="198"/>
    </row>
    <row r="68" spans="1:16" ht="15" customHeight="1">
      <c r="A68" s="201"/>
      <c r="B68" s="202"/>
      <c r="C68" s="201"/>
      <c r="D68" s="201"/>
      <c r="E68" s="203"/>
      <c r="F68" s="207"/>
      <c r="G68" s="237"/>
      <c r="H68" s="242"/>
      <c r="I68" s="237"/>
      <c r="J68" s="237"/>
      <c r="K68" s="237"/>
      <c r="L68" s="243"/>
      <c r="M68" s="205"/>
      <c r="N68" s="201"/>
      <c r="O68" s="201"/>
      <c r="P68" s="204"/>
    </row>
    <row r="69" spans="1:16" ht="32.25">
      <c r="A69" s="215"/>
      <c r="B69" s="220"/>
      <c r="C69" s="215"/>
      <c r="D69" s="215"/>
      <c r="E69" s="235"/>
      <c r="F69" s="218"/>
      <c r="G69" s="196"/>
      <c r="H69" s="218"/>
      <c r="I69" s="213"/>
      <c r="J69" s="213"/>
      <c r="K69" s="213"/>
      <c r="L69" s="213"/>
      <c r="M69" s="236"/>
      <c r="N69" s="215"/>
      <c r="O69" s="215"/>
      <c r="P69" s="261" t="s">
        <v>499</v>
      </c>
    </row>
    <row r="71" spans="1:16" s="182" customFormat="1" ht="31.5">
      <c r="A71" s="500" t="s">
        <v>61</v>
      </c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</row>
    <row r="72" spans="1:16" s="114" customFormat="1" ht="26.25">
      <c r="A72" s="505" t="s">
        <v>228</v>
      </c>
      <c r="B72" s="505"/>
      <c r="C72" s="505"/>
      <c r="D72" s="505"/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</row>
    <row r="73" spans="1:16" s="191" customFormat="1" ht="23.25">
      <c r="A73" s="506" t="s">
        <v>214</v>
      </c>
      <c r="B73" s="506"/>
      <c r="C73" s="506"/>
      <c r="D73" s="506"/>
      <c r="E73" s="506"/>
      <c r="F73" s="506"/>
      <c r="G73" s="506"/>
      <c r="H73" s="506"/>
      <c r="I73" s="506"/>
      <c r="J73" s="506"/>
      <c r="K73" s="506"/>
      <c r="L73" s="189"/>
      <c r="M73" s="190"/>
      <c r="N73" s="190"/>
      <c r="O73" s="190"/>
      <c r="P73" s="190"/>
    </row>
    <row r="74" spans="1:16" s="191" customFormat="1" ht="23.25">
      <c r="A74" s="192" t="s">
        <v>237</v>
      </c>
      <c r="B74" s="189"/>
      <c r="C74" s="193"/>
      <c r="D74" s="193"/>
      <c r="E74" s="193"/>
      <c r="F74" s="193"/>
      <c r="G74" s="193"/>
      <c r="H74" s="193"/>
      <c r="I74" s="193"/>
      <c r="J74" s="194"/>
      <c r="K74" s="194"/>
      <c r="L74" s="194"/>
      <c r="M74" s="190"/>
      <c r="N74" s="190"/>
      <c r="O74" s="190"/>
      <c r="P74" s="190"/>
    </row>
    <row r="75" spans="1:16" s="191" customFormat="1" ht="23.25">
      <c r="A75" s="192" t="s">
        <v>238</v>
      </c>
      <c r="B75" s="189"/>
      <c r="C75" s="193"/>
      <c r="D75" s="193"/>
      <c r="E75" s="193"/>
      <c r="F75" s="193"/>
      <c r="G75" s="193"/>
      <c r="H75" s="193"/>
      <c r="I75" s="193"/>
      <c r="J75" s="193"/>
      <c r="K75" s="193"/>
      <c r="L75" s="189"/>
      <c r="M75" s="190"/>
      <c r="N75" s="190"/>
      <c r="O75" s="190"/>
      <c r="P75" s="190"/>
    </row>
    <row r="76" spans="2:12" s="191" customFormat="1" ht="23.25">
      <c r="B76" s="183" t="s">
        <v>217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9"/>
    </row>
    <row r="77" spans="2:12" s="191" customFormat="1" ht="23.25">
      <c r="B77" s="195" t="s">
        <v>239</v>
      </c>
      <c r="C77" s="195"/>
      <c r="D77" s="195"/>
      <c r="E77" s="195"/>
      <c r="F77" s="195"/>
      <c r="G77" s="195"/>
      <c r="H77" s="195"/>
      <c r="I77" s="195"/>
      <c r="J77" s="195"/>
      <c r="K77" s="195"/>
      <c r="L77" s="195"/>
    </row>
    <row r="78" spans="1:16" s="28" customFormat="1" ht="20.25">
      <c r="A78" s="110" t="s">
        <v>0</v>
      </c>
      <c r="B78" s="110" t="s">
        <v>1</v>
      </c>
      <c r="C78" s="110" t="s">
        <v>2</v>
      </c>
      <c r="D78" s="110" t="s">
        <v>94</v>
      </c>
      <c r="E78" s="110" t="s">
        <v>45</v>
      </c>
      <c r="F78" s="110" t="s">
        <v>95</v>
      </c>
      <c r="G78" s="110" t="s">
        <v>2</v>
      </c>
      <c r="H78" s="122" t="s">
        <v>94</v>
      </c>
      <c r="I78" s="502" t="s">
        <v>7</v>
      </c>
      <c r="J78" s="503"/>
      <c r="K78" s="503"/>
      <c r="L78" s="504"/>
      <c r="M78" s="124" t="s">
        <v>96</v>
      </c>
      <c r="N78" s="122" t="s">
        <v>97</v>
      </c>
      <c r="O78" s="122" t="s">
        <v>98</v>
      </c>
      <c r="P78" s="122" t="s">
        <v>98</v>
      </c>
    </row>
    <row r="79" spans="1:16" s="28" customFormat="1" ht="20.25">
      <c r="A79" s="37"/>
      <c r="B79" s="37"/>
      <c r="C79" s="37"/>
      <c r="D79" s="37" t="s">
        <v>99</v>
      </c>
      <c r="E79" s="127" t="s">
        <v>100</v>
      </c>
      <c r="F79" s="37" t="s">
        <v>101</v>
      </c>
      <c r="G79" s="37"/>
      <c r="H79" s="37" t="s">
        <v>99</v>
      </c>
      <c r="I79" s="122" t="s">
        <v>102</v>
      </c>
      <c r="J79" s="122" t="s">
        <v>103</v>
      </c>
      <c r="K79" s="122" t="s">
        <v>104</v>
      </c>
      <c r="L79" s="122" t="s">
        <v>105</v>
      </c>
      <c r="M79" s="127" t="s">
        <v>106</v>
      </c>
      <c r="N79" s="127" t="s">
        <v>107</v>
      </c>
      <c r="O79" s="127" t="s">
        <v>108</v>
      </c>
      <c r="P79" s="127" t="s">
        <v>229</v>
      </c>
    </row>
    <row r="80" spans="1:16" s="28" customFormat="1" ht="20.25">
      <c r="A80" s="33"/>
      <c r="B80" s="33"/>
      <c r="C80" s="33"/>
      <c r="D80" s="33" t="s">
        <v>109</v>
      </c>
      <c r="E80" s="130" t="s">
        <v>110</v>
      </c>
      <c r="F80" s="33"/>
      <c r="G80" s="33"/>
      <c r="H80" s="33" t="s">
        <v>109</v>
      </c>
      <c r="I80" s="130" t="s">
        <v>111</v>
      </c>
      <c r="J80" s="130" t="s">
        <v>111</v>
      </c>
      <c r="K80" s="130" t="s">
        <v>111</v>
      </c>
      <c r="L80" s="130" t="s">
        <v>111</v>
      </c>
      <c r="M80" s="130"/>
      <c r="N80" s="130"/>
      <c r="O80" s="130" t="s">
        <v>112</v>
      </c>
      <c r="P80" s="130" t="s">
        <v>230</v>
      </c>
    </row>
    <row r="81" spans="1:16" s="196" customFormat="1" ht="20.25">
      <c r="A81" s="25" t="s">
        <v>35</v>
      </c>
      <c r="B81" s="21" t="s">
        <v>240</v>
      </c>
      <c r="C81" s="21" t="s">
        <v>297</v>
      </c>
      <c r="D81" s="34" t="s">
        <v>241</v>
      </c>
      <c r="E81" s="184">
        <v>15000</v>
      </c>
      <c r="F81" s="188" t="s">
        <v>234</v>
      </c>
      <c r="G81" s="21" t="s">
        <v>302</v>
      </c>
      <c r="H81" s="188" t="s">
        <v>303</v>
      </c>
      <c r="I81" s="184">
        <v>20000</v>
      </c>
      <c r="J81" s="184">
        <v>20000</v>
      </c>
      <c r="K81" s="184">
        <v>20000</v>
      </c>
      <c r="L81" s="184">
        <v>20000</v>
      </c>
      <c r="M81" s="221" t="s">
        <v>299</v>
      </c>
      <c r="N81" s="22" t="s">
        <v>307</v>
      </c>
      <c r="O81" s="23" t="s">
        <v>115</v>
      </c>
      <c r="P81" s="54" t="s">
        <v>306</v>
      </c>
    </row>
    <row r="82" spans="1:16" s="196" customFormat="1" ht="20.25">
      <c r="A82" s="24"/>
      <c r="B82" s="22" t="s">
        <v>242</v>
      </c>
      <c r="C82" s="22" t="s">
        <v>388</v>
      </c>
      <c r="D82" s="19" t="s">
        <v>243</v>
      </c>
      <c r="E82" s="24" t="s">
        <v>231</v>
      </c>
      <c r="F82" s="188" t="s">
        <v>286</v>
      </c>
      <c r="G82" s="48" t="s">
        <v>300</v>
      </c>
      <c r="H82" s="22" t="s">
        <v>322</v>
      </c>
      <c r="I82" s="197"/>
      <c r="J82" s="198"/>
      <c r="K82" s="198"/>
      <c r="L82" s="198"/>
      <c r="M82" s="43" t="s">
        <v>300</v>
      </c>
      <c r="N82" s="22" t="s">
        <v>123</v>
      </c>
      <c r="O82" s="199" t="s">
        <v>118</v>
      </c>
      <c r="P82" s="47" t="s">
        <v>261</v>
      </c>
    </row>
    <row r="83" spans="1:16" s="196" customFormat="1" ht="20.25">
      <c r="A83" s="22"/>
      <c r="B83" s="22" t="s">
        <v>246</v>
      </c>
      <c r="C83" s="22" t="s">
        <v>247</v>
      </c>
      <c r="D83" s="22" t="s">
        <v>248</v>
      </c>
      <c r="E83" s="185">
        <v>15000</v>
      </c>
      <c r="F83" s="188" t="s">
        <v>287</v>
      </c>
      <c r="G83" s="48" t="s">
        <v>442</v>
      </c>
      <c r="H83" s="238" t="s">
        <v>323</v>
      </c>
      <c r="I83" s="239"/>
      <c r="J83" s="213"/>
      <c r="K83" s="213"/>
      <c r="L83" s="233"/>
      <c r="M83" s="214" t="s">
        <v>123</v>
      </c>
      <c r="N83" s="22" t="s">
        <v>314</v>
      </c>
      <c r="O83" s="24" t="s">
        <v>225</v>
      </c>
      <c r="P83" s="47"/>
    </row>
    <row r="84" spans="1:16" s="196" customFormat="1" ht="20.25">
      <c r="A84" s="22"/>
      <c r="B84" s="22" t="s">
        <v>251</v>
      </c>
      <c r="C84" s="22" t="s">
        <v>249</v>
      </c>
      <c r="D84" s="22" t="s">
        <v>250</v>
      </c>
      <c r="E84" s="24" t="s">
        <v>235</v>
      </c>
      <c r="F84" s="188" t="s">
        <v>288</v>
      </c>
      <c r="G84" s="22" t="s">
        <v>443</v>
      </c>
      <c r="H84" s="238" t="s">
        <v>292</v>
      </c>
      <c r="I84" s="240"/>
      <c r="J84" s="213"/>
      <c r="K84" s="213"/>
      <c r="L84" s="233"/>
      <c r="M84" s="214" t="s">
        <v>100</v>
      </c>
      <c r="N84" s="22" t="s">
        <v>308</v>
      </c>
      <c r="O84" s="22"/>
      <c r="P84" s="198"/>
    </row>
    <row r="85" spans="1:16" s="196" customFormat="1" ht="20.25">
      <c r="A85" s="22"/>
      <c r="B85" s="22" t="s">
        <v>262</v>
      </c>
      <c r="C85" s="22" t="s">
        <v>252</v>
      </c>
      <c r="D85" s="22" t="s">
        <v>244</v>
      </c>
      <c r="E85" s="136" t="s">
        <v>253</v>
      </c>
      <c r="F85" s="188" t="s">
        <v>289</v>
      </c>
      <c r="G85" s="22" t="s">
        <v>290</v>
      </c>
      <c r="H85" s="238" t="s">
        <v>293</v>
      </c>
      <c r="I85" s="216"/>
      <c r="J85" s="213"/>
      <c r="K85" s="213"/>
      <c r="L85" s="233"/>
      <c r="M85" s="214" t="s">
        <v>220</v>
      </c>
      <c r="N85" s="22" t="s">
        <v>309</v>
      </c>
      <c r="O85" s="22"/>
      <c r="P85" s="198"/>
    </row>
    <row r="86" spans="1:16" s="196" customFormat="1" ht="20.25">
      <c r="A86" s="22"/>
      <c r="B86" s="48" t="s">
        <v>113</v>
      </c>
      <c r="C86" s="22" t="s">
        <v>298</v>
      </c>
      <c r="D86" s="22"/>
      <c r="E86" s="136" t="s">
        <v>232</v>
      </c>
      <c r="F86" s="22" t="s">
        <v>262</v>
      </c>
      <c r="G86" s="22" t="s">
        <v>116</v>
      </c>
      <c r="H86" s="241" t="s">
        <v>304</v>
      </c>
      <c r="I86" s="217"/>
      <c r="J86" s="213"/>
      <c r="K86" s="213"/>
      <c r="L86" s="233"/>
      <c r="M86" s="214" t="s">
        <v>318</v>
      </c>
      <c r="N86" s="22" t="s">
        <v>116</v>
      </c>
      <c r="O86" s="22"/>
      <c r="P86" s="198"/>
    </row>
    <row r="87" spans="1:16" s="196" customFormat="1" ht="20.25">
      <c r="A87" s="22"/>
      <c r="B87" s="20" t="s">
        <v>236</v>
      </c>
      <c r="C87" s="22" t="s">
        <v>255</v>
      </c>
      <c r="D87" s="22"/>
      <c r="E87" s="187"/>
      <c r="F87" s="48"/>
      <c r="G87" s="22" t="s">
        <v>291</v>
      </c>
      <c r="H87" s="238" t="s">
        <v>294</v>
      </c>
      <c r="I87" s="213"/>
      <c r="J87" s="213"/>
      <c r="K87" s="213"/>
      <c r="L87" s="233"/>
      <c r="M87" s="214" t="s">
        <v>301</v>
      </c>
      <c r="N87" s="22" t="s">
        <v>291</v>
      </c>
      <c r="O87" s="22"/>
      <c r="P87" s="198"/>
    </row>
    <row r="88" spans="1:16" s="196" customFormat="1" ht="20.25">
      <c r="A88" s="22"/>
      <c r="B88" s="186" t="s">
        <v>283</v>
      </c>
      <c r="C88" s="22" t="s">
        <v>256</v>
      </c>
      <c r="D88" s="22"/>
      <c r="E88" s="200"/>
      <c r="F88" s="48"/>
      <c r="H88" s="238" t="s">
        <v>305</v>
      </c>
      <c r="I88" s="213"/>
      <c r="J88" s="213"/>
      <c r="K88" s="213"/>
      <c r="L88" s="233"/>
      <c r="M88" s="214" t="s">
        <v>1</v>
      </c>
      <c r="N88" s="188" t="s">
        <v>310</v>
      </c>
      <c r="O88" s="22"/>
      <c r="P88" s="198"/>
    </row>
    <row r="89" spans="1:16" s="196" customFormat="1" ht="20.25">
      <c r="A89" s="22"/>
      <c r="B89" s="186" t="s">
        <v>284</v>
      </c>
      <c r="C89" s="22"/>
      <c r="D89" s="22"/>
      <c r="E89" s="200"/>
      <c r="F89" s="48"/>
      <c r="H89" s="238" t="s">
        <v>295</v>
      </c>
      <c r="I89" s="213"/>
      <c r="J89" s="213"/>
      <c r="K89" s="213"/>
      <c r="L89" s="233"/>
      <c r="M89" s="214" t="s">
        <v>315</v>
      </c>
      <c r="N89" s="22"/>
      <c r="O89" s="22"/>
      <c r="P89" s="198"/>
    </row>
    <row r="90" spans="1:16" s="196" customFormat="1" ht="20.25">
      <c r="A90" s="22"/>
      <c r="B90" s="48" t="s">
        <v>326</v>
      </c>
      <c r="C90" s="22"/>
      <c r="D90" s="22"/>
      <c r="E90" s="200"/>
      <c r="F90" s="48"/>
      <c r="H90" s="241" t="s">
        <v>518</v>
      </c>
      <c r="I90" s="213"/>
      <c r="J90" s="213"/>
      <c r="K90" s="213"/>
      <c r="L90" s="233"/>
      <c r="M90" s="214" t="s">
        <v>316</v>
      </c>
      <c r="N90" s="22"/>
      <c r="O90" s="22"/>
      <c r="P90" s="198"/>
    </row>
    <row r="91" spans="1:16" s="196" customFormat="1" ht="12.75" customHeight="1">
      <c r="A91" s="26"/>
      <c r="B91" s="22"/>
      <c r="C91" s="22"/>
      <c r="D91" s="19"/>
      <c r="E91" s="185"/>
      <c r="F91" s="22"/>
      <c r="G91" s="198"/>
      <c r="H91" s="244"/>
      <c r="I91" s="245"/>
      <c r="J91" s="245"/>
      <c r="K91" s="245"/>
      <c r="L91" s="246"/>
      <c r="M91" s="214"/>
      <c r="N91" s="22"/>
      <c r="O91" s="24"/>
      <c r="P91" s="47"/>
    </row>
    <row r="92" spans="1:16" s="196" customFormat="1" ht="20.25">
      <c r="A92" s="25" t="s">
        <v>263</v>
      </c>
      <c r="B92" s="21" t="s">
        <v>240</v>
      </c>
      <c r="C92" s="21" t="s">
        <v>297</v>
      </c>
      <c r="D92" s="34" t="s">
        <v>241</v>
      </c>
      <c r="E92" s="184">
        <v>15000</v>
      </c>
      <c r="F92" s="234" t="s">
        <v>234</v>
      </c>
      <c r="G92" s="21" t="s">
        <v>302</v>
      </c>
      <c r="H92" s="234" t="s">
        <v>303</v>
      </c>
      <c r="I92" s="184">
        <v>20000</v>
      </c>
      <c r="J92" s="184">
        <v>20000</v>
      </c>
      <c r="K92" s="184">
        <v>20000</v>
      </c>
      <c r="L92" s="184">
        <v>20000</v>
      </c>
      <c r="M92" s="221" t="s">
        <v>299</v>
      </c>
      <c r="N92" s="21" t="s">
        <v>307</v>
      </c>
      <c r="O92" s="23" t="s">
        <v>115</v>
      </c>
      <c r="P92" s="54" t="s">
        <v>306</v>
      </c>
    </row>
    <row r="93" spans="1:16" s="196" customFormat="1" ht="20.25">
      <c r="A93" s="24"/>
      <c r="B93" s="22" t="s">
        <v>242</v>
      </c>
      <c r="C93" s="22" t="s">
        <v>387</v>
      </c>
      <c r="D93" s="19" t="s">
        <v>243</v>
      </c>
      <c r="E93" s="24" t="s">
        <v>231</v>
      </c>
      <c r="F93" s="188" t="s">
        <v>286</v>
      </c>
      <c r="G93" s="48" t="s">
        <v>300</v>
      </c>
      <c r="H93" s="22" t="s">
        <v>322</v>
      </c>
      <c r="I93" s="197"/>
      <c r="J93" s="198"/>
      <c r="K93" s="198"/>
      <c r="L93" s="198"/>
      <c r="M93" s="43" t="s">
        <v>300</v>
      </c>
      <c r="N93" s="22" t="s">
        <v>123</v>
      </c>
      <c r="O93" s="199" t="s">
        <v>118</v>
      </c>
      <c r="P93" s="47" t="s">
        <v>264</v>
      </c>
    </row>
    <row r="94" spans="1:16" s="196" customFormat="1" ht="20.25">
      <c r="A94" s="22"/>
      <c r="B94" s="22" t="s">
        <v>246</v>
      </c>
      <c r="C94" s="22" t="s">
        <v>247</v>
      </c>
      <c r="D94" s="22" t="s">
        <v>248</v>
      </c>
      <c r="E94" s="185">
        <v>15000</v>
      </c>
      <c r="F94" s="188" t="s">
        <v>287</v>
      </c>
      <c r="G94" s="48" t="s">
        <v>442</v>
      </c>
      <c r="H94" s="238" t="s">
        <v>323</v>
      </c>
      <c r="I94" s="239"/>
      <c r="J94" s="213"/>
      <c r="K94" s="213"/>
      <c r="L94" s="233"/>
      <c r="M94" s="214" t="s">
        <v>123</v>
      </c>
      <c r="N94" s="22" t="s">
        <v>314</v>
      </c>
      <c r="O94" s="24" t="s">
        <v>225</v>
      </c>
      <c r="P94" s="47"/>
    </row>
    <row r="95" spans="1:16" s="196" customFormat="1" ht="20.25">
      <c r="A95" s="22"/>
      <c r="B95" s="22" t="s">
        <v>251</v>
      </c>
      <c r="C95" s="22" t="s">
        <v>249</v>
      </c>
      <c r="D95" s="22" t="s">
        <v>250</v>
      </c>
      <c r="E95" s="24" t="s">
        <v>235</v>
      </c>
      <c r="F95" s="188" t="s">
        <v>288</v>
      </c>
      <c r="G95" s="22" t="s">
        <v>443</v>
      </c>
      <c r="H95" s="238" t="s">
        <v>292</v>
      </c>
      <c r="I95" s="240"/>
      <c r="J95" s="213"/>
      <c r="K95" s="213"/>
      <c r="L95" s="233"/>
      <c r="M95" s="214" t="s">
        <v>100</v>
      </c>
      <c r="N95" s="22" t="s">
        <v>308</v>
      </c>
      <c r="O95" s="22"/>
      <c r="P95" s="198"/>
    </row>
    <row r="96" spans="1:16" s="196" customFormat="1" ht="20.25">
      <c r="A96" s="22"/>
      <c r="B96" s="22" t="s">
        <v>265</v>
      </c>
      <c r="C96" s="22" t="s">
        <v>252</v>
      </c>
      <c r="D96" s="22" t="s">
        <v>244</v>
      </c>
      <c r="E96" s="136" t="s">
        <v>253</v>
      </c>
      <c r="F96" s="188" t="s">
        <v>289</v>
      </c>
      <c r="G96" s="22" t="s">
        <v>290</v>
      </c>
      <c r="H96" s="238" t="s">
        <v>293</v>
      </c>
      <c r="I96" s="216"/>
      <c r="J96" s="213"/>
      <c r="K96" s="213"/>
      <c r="L96" s="233"/>
      <c r="M96" s="214" t="s">
        <v>220</v>
      </c>
      <c r="N96" s="22" t="s">
        <v>309</v>
      </c>
      <c r="O96" s="22"/>
      <c r="P96" s="198"/>
    </row>
    <row r="97" spans="1:16" s="196" customFormat="1" ht="20.25">
      <c r="A97" s="22"/>
      <c r="B97" s="48" t="s">
        <v>113</v>
      </c>
      <c r="C97" s="22" t="s">
        <v>298</v>
      </c>
      <c r="D97" s="22"/>
      <c r="E97" s="136" t="s">
        <v>232</v>
      </c>
      <c r="F97" s="22" t="s">
        <v>265</v>
      </c>
      <c r="G97" s="22" t="s">
        <v>116</v>
      </c>
      <c r="H97" s="241" t="s">
        <v>304</v>
      </c>
      <c r="I97" s="217"/>
      <c r="J97" s="213"/>
      <c r="K97" s="213"/>
      <c r="L97" s="233"/>
      <c r="M97" s="214" t="s">
        <v>318</v>
      </c>
      <c r="N97" s="22" t="s">
        <v>116</v>
      </c>
      <c r="O97" s="22"/>
      <c r="P97" s="198"/>
    </row>
    <row r="98" spans="1:16" ht="23.25">
      <c r="A98" s="22"/>
      <c r="B98" s="20" t="s">
        <v>236</v>
      </c>
      <c r="C98" s="22" t="s">
        <v>255</v>
      </c>
      <c r="D98" s="22"/>
      <c r="E98" s="187"/>
      <c r="F98" s="48"/>
      <c r="G98" s="22" t="s">
        <v>291</v>
      </c>
      <c r="H98" s="238" t="s">
        <v>294</v>
      </c>
      <c r="I98" s="213"/>
      <c r="J98" s="213"/>
      <c r="K98" s="213"/>
      <c r="L98" s="233"/>
      <c r="M98" s="214" t="s">
        <v>301</v>
      </c>
      <c r="N98" s="22" t="s">
        <v>291</v>
      </c>
      <c r="O98" s="22"/>
      <c r="P98" s="198"/>
    </row>
    <row r="99" spans="1:16" s="188" customFormat="1" ht="20.25">
      <c r="A99" s="22"/>
      <c r="B99" s="186" t="s">
        <v>283</v>
      </c>
      <c r="C99" s="22" t="s">
        <v>256</v>
      </c>
      <c r="D99" s="22"/>
      <c r="E99" s="200"/>
      <c r="F99" s="48"/>
      <c r="G99" s="196"/>
      <c r="H99" s="238" t="s">
        <v>305</v>
      </c>
      <c r="I99" s="213"/>
      <c r="J99" s="213"/>
      <c r="K99" s="213"/>
      <c r="L99" s="233"/>
      <c r="M99" s="214" t="s">
        <v>1</v>
      </c>
      <c r="N99" s="188" t="s">
        <v>310</v>
      </c>
      <c r="O99" s="22"/>
      <c r="P99" s="198"/>
    </row>
    <row r="100" spans="1:16" s="188" customFormat="1" ht="20.25">
      <c r="A100" s="22"/>
      <c r="B100" s="186" t="s">
        <v>284</v>
      </c>
      <c r="C100" s="22"/>
      <c r="D100" s="22"/>
      <c r="E100" s="200"/>
      <c r="F100" s="48"/>
      <c r="G100" s="196"/>
      <c r="H100" s="238" t="s">
        <v>295</v>
      </c>
      <c r="I100" s="213"/>
      <c r="J100" s="213"/>
      <c r="K100" s="213"/>
      <c r="L100" s="233"/>
      <c r="M100" s="214" t="s">
        <v>315</v>
      </c>
      <c r="N100" s="22"/>
      <c r="O100" s="22"/>
      <c r="P100" s="198"/>
    </row>
    <row r="101" spans="1:16" ht="23.25">
      <c r="A101" s="22"/>
      <c r="B101" s="48" t="s">
        <v>327</v>
      </c>
      <c r="C101" s="22"/>
      <c r="D101" s="22"/>
      <c r="E101" s="200"/>
      <c r="F101" s="48"/>
      <c r="G101" s="196"/>
      <c r="H101" s="241" t="s">
        <v>518</v>
      </c>
      <c r="I101" s="213"/>
      <c r="J101" s="213"/>
      <c r="K101" s="213"/>
      <c r="L101" s="233"/>
      <c r="M101" s="214" t="s">
        <v>316</v>
      </c>
      <c r="N101" s="22"/>
      <c r="O101" s="22"/>
      <c r="P101" s="198"/>
    </row>
    <row r="102" spans="1:16" ht="15.75" customHeight="1">
      <c r="A102" s="201"/>
      <c r="B102" s="202"/>
      <c r="C102" s="201"/>
      <c r="D102" s="201"/>
      <c r="E102" s="203"/>
      <c r="F102" s="207"/>
      <c r="G102" s="237"/>
      <c r="H102" s="242"/>
      <c r="I102" s="237"/>
      <c r="J102" s="237"/>
      <c r="K102" s="237"/>
      <c r="L102" s="243"/>
      <c r="M102" s="205"/>
      <c r="N102" s="201"/>
      <c r="O102" s="201"/>
      <c r="P102" s="204"/>
    </row>
    <row r="103" spans="1:16" ht="32.25">
      <c r="A103" s="215"/>
      <c r="B103" s="220"/>
      <c r="C103" s="215"/>
      <c r="D103" s="215"/>
      <c r="E103" s="235"/>
      <c r="F103" s="218"/>
      <c r="G103" s="196"/>
      <c r="H103" s="218"/>
      <c r="I103" s="213"/>
      <c r="J103" s="213"/>
      <c r="K103" s="213"/>
      <c r="L103" s="213"/>
      <c r="M103" s="236"/>
      <c r="N103" s="215"/>
      <c r="O103" s="215"/>
      <c r="P103" s="261" t="s">
        <v>610</v>
      </c>
    </row>
    <row r="105" spans="1:16" s="182" customFormat="1" ht="31.5">
      <c r="A105" s="500" t="s">
        <v>61</v>
      </c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</row>
    <row r="106" spans="1:16" s="114" customFormat="1" ht="26.25">
      <c r="A106" s="505" t="s">
        <v>228</v>
      </c>
      <c r="B106" s="505"/>
      <c r="C106" s="505"/>
      <c r="D106" s="505"/>
      <c r="E106" s="505"/>
      <c r="F106" s="505"/>
      <c r="G106" s="505"/>
      <c r="H106" s="505"/>
      <c r="I106" s="505"/>
      <c r="J106" s="505"/>
      <c r="K106" s="505"/>
      <c r="L106" s="505"/>
      <c r="M106" s="505"/>
      <c r="N106" s="505"/>
      <c r="O106" s="505"/>
      <c r="P106" s="505"/>
    </row>
    <row r="107" spans="1:16" s="191" customFormat="1" ht="23.25">
      <c r="A107" s="506" t="s">
        <v>214</v>
      </c>
      <c r="B107" s="506"/>
      <c r="C107" s="506"/>
      <c r="D107" s="506"/>
      <c r="E107" s="506"/>
      <c r="F107" s="506"/>
      <c r="G107" s="506"/>
      <c r="H107" s="506"/>
      <c r="I107" s="506"/>
      <c r="J107" s="506"/>
      <c r="K107" s="506"/>
      <c r="L107" s="189"/>
      <c r="M107" s="190"/>
      <c r="N107" s="190"/>
      <c r="O107" s="190"/>
      <c r="P107" s="190"/>
    </row>
    <row r="108" spans="1:16" s="191" customFormat="1" ht="23.25">
      <c r="A108" s="192" t="s">
        <v>237</v>
      </c>
      <c r="B108" s="189"/>
      <c r="C108" s="193"/>
      <c r="D108" s="193"/>
      <c r="E108" s="193"/>
      <c r="F108" s="193"/>
      <c r="G108" s="193"/>
      <c r="H108" s="193"/>
      <c r="I108" s="193"/>
      <c r="J108" s="194"/>
      <c r="K108" s="194"/>
      <c r="L108" s="194"/>
      <c r="M108" s="190"/>
      <c r="N108" s="190"/>
      <c r="O108" s="190"/>
      <c r="P108" s="190"/>
    </row>
    <row r="109" spans="1:16" s="191" customFormat="1" ht="23.25">
      <c r="A109" s="192" t="s">
        <v>238</v>
      </c>
      <c r="B109" s="189"/>
      <c r="C109" s="193"/>
      <c r="D109" s="193"/>
      <c r="E109" s="193"/>
      <c r="F109" s="193"/>
      <c r="G109" s="193"/>
      <c r="H109" s="193"/>
      <c r="I109" s="193"/>
      <c r="J109" s="193"/>
      <c r="K109" s="193"/>
      <c r="L109" s="189"/>
      <c r="M109" s="190"/>
      <c r="N109" s="190"/>
      <c r="O109" s="190"/>
      <c r="P109" s="190"/>
    </row>
    <row r="110" spans="2:12" s="191" customFormat="1" ht="23.25">
      <c r="B110" s="183" t="s">
        <v>217</v>
      </c>
      <c r="C110" s="183"/>
      <c r="D110" s="183"/>
      <c r="E110" s="183"/>
      <c r="F110" s="183"/>
      <c r="G110" s="183"/>
      <c r="H110" s="183"/>
      <c r="I110" s="183"/>
      <c r="J110" s="183"/>
      <c r="K110" s="183"/>
      <c r="L110" s="189"/>
    </row>
    <row r="111" spans="2:12" s="191" customFormat="1" ht="23.25">
      <c r="B111" s="195" t="s">
        <v>239</v>
      </c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</row>
    <row r="112" spans="1:16" s="28" customFormat="1" ht="20.25">
      <c r="A112" s="110" t="s">
        <v>0</v>
      </c>
      <c r="B112" s="110" t="s">
        <v>1</v>
      </c>
      <c r="C112" s="110" t="s">
        <v>2</v>
      </c>
      <c r="D112" s="110" t="s">
        <v>94</v>
      </c>
      <c r="E112" s="110" t="s">
        <v>45</v>
      </c>
      <c r="F112" s="110" t="s">
        <v>95</v>
      </c>
      <c r="G112" s="110" t="s">
        <v>2</v>
      </c>
      <c r="H112" s="122" t="s">
        <v>94</v>
      </c>
      <c r="I112" s="502" t="s">
        <v>7</v>
      </c>
      <c r="J112" s="503"/>
      <c r="K112" s="503"/>
      <c r="L112" s="504"/>
      <c r="M112" s="124" t="s">
        <v>96</v>
      </c>
      <c r="N112" s="122" t="s">
        <v>97</v>
      </c>
      <c r="O112" s="122" t="s">
        <v>98</v>
      </c>
      <c r="P112" s="122" t="s">
        <v>98</v>
      </c>
    </row>
    <row r="113" spans="1:16" s="28" customFormat="1" ht="20.25">
      <c r="A113" s="37"/>
      <c r="B113" s="37"/>
      <c r="C113" s="37"/>
      <c r="D113" s="37" t="s">
        <v>99</v>
      </c>
      <c r="E113" s="127" t="s">
        <v>100</v>
      </c>
      <c r="F113" s="37" t="s">
        <v>101</v>
      </c>
      <c r="G113" s="37"/>
      <c r="H113" s="37" t="s">
        <v>99</v>
      </c>
      <c r="I113" s="122" t="s">
        <v>102</v>
      </c>
      <c r="J113" s="122" t="s">
        <v>103</v>
      </c>
      <c r="K113" s="122" t="s">
        <v>104</v>
      </c>
      <c r="L113" s="122" t="s">
        <v>105</v>
      </c>
      <c r="M113" s="127" t="s">
        <v>106</v>
      </c>
      <c r="N113" s="127" t="s">
        <v>107</v>
      </c>
      <c r="O113" s="127" t="s">
        <v>108</v>
      </c>
      <c r="P113" s="127" t="s">
        <v>229</v>
      </c>
    </row>
    <row r="114" spans="1:16" s="28" customFormat="1" ht="20.25">
      <c r="A114" s="33"/>
      <c r="B114" s="33"/>
      <c r="C114" s="33"/>
      <c r="D114" s="33" t="s">
        <v>109</v>
      </c>
      <c r="E114" s="130" t="s">
        <v>110</v>
      </c>
      <c r="F114" s="33"/>
      <c r="G114" s="33"/>
      <c r="H114" s="33" t="s">
        <v>109</v>
      </c>
      <c r="I114" s="130" t="s">
        <v>111</v>
      </c>
      <c r="J114" s="130" t="s">
        <v>111</v>
      </c>
      <c r="K114" s="130" t="s">
        <v>111</v>
      </c>
      <c r="L114" s="130" t="s">
        <v>111</v>
      </c>
      <c r="M114" s="130"/>
      <c r="N114" s="130"/>
      <c r="O114" s="130" t="s">
        <v>112</v>
      </c>
      <c r="P114" s="130" t="s">
        <v>230</v>
      </c>
    </row>
    <row r="115" spans="1:16" s="196" customFormat="1" ht="20.25">
      <c r="A115" s="25" t="s">
        <v>266</v>
      </c>
      <c r="B115" s="21" t="s">
        <v>240</v>
      </c>
      <c r="C115" s="21" t="s">
        <v>297</v>
      </c>
      <c r="D115" s="34" t="s">
        <v>241</v>
      </c>
      <c r="E115" s="184">
        <v>15000</v>
      </c>
      <c r="F115" s="188" t="s">
        <v>234</v>
      </c>
      <c r="G115" s="21" t="s">
        <v>302</v>
      </c>
      <c r="H115" s="188" t="s">
        <v>303</v>
      </c>
      <c r="I115" s="184">
        <v>20000</v>
      </c>
      <c r="J115" s="184">
        <v>20000</v>
      </c>
      <c r="K115" s="184">
        <v>20000</v>
      </c>
      <c r="L115" s="184">
        <v>20000</v>
      </c>
      <c r="M115" s="221" t="s">
        <v>299</v>
      </c>
      <c r="N115" s="22" t="s">
        <v>307</v>
      </c>
      <c r="O115" s="23" t="s">
        <v>115</v>
      </c>
      <c r="P115" s="54" t="s">
        <v>306</v>
      </c>
    </row>
    <row r="116" spans="1:16" s="196" customFormat="1" ht="20.25">
      <c r="A116" s="24"/>
      <c r="B116" s="22" t="s">
        <v>242</v>
      </c>
      <c r="C116" s="22" t="s">
        <v>386</v>
      </c>
      <c r="D116" s="19" t="s">
        <v>243</v>
      </c>
      <c r="E116" s="24" t="s">
        <v>231</v>
      </c>
      <c r="F116" s="188" t="s">
        <v>286</v>
      </c>
      <c r="G116" s="48" t="s">
        <v>300</v>
      </c>
      <c r="H116" s="22" t="s">
        <v>322</v>
      </c>
      <c r="I116" s="197"/>
      <c r="J116" s="198"/>
      <c r="K116" s="198"/>
      <c r="L116" s="198"/>
      <c r="M116" s="43" t="s">
        <v>300</v>
      </c>
      <c r="N116" s="22" t="s">
        <v>123</v>
      </c>
      <c r="O116" s="199" t="s">
        <v>118</v>
      </c>
      <c r="P116" s="47" t="s">
        <v>330</v>
      </c>
    </row>
    <row r="117" spans="1:16" s="196" customFormat="1" ht="20.25">
      <c r="A117" s="22"/>
      <c r="B117" s="22" t="s">
        <v>246</v>
      </c>
      <c r="C117" s="22" t="s">
        <v>247</v>
      </c>
      <c r="D117" s="22" t="s">
        <v>248</v>
      </c>
      <c r="E117" s="185">
        <v>15000</v>
      </c>
      <c r="F117" s="188" t="s">
        <v>287</v>
      </c>
      <c r="G117" s="48" t="s">
        <v>442</v>
      </c>
      <c r="H117" s="238" t="s">
        <v>323</v>
      </c>
      <c r="I117" s="239"/>
      <c r="J117" s="213"/>
      <c r="K117" s="213"/>
      <c r="L117" s="233"/>
      <c r="M117" s="214" t="s">
        <v>123</v>
      </c>
      <c r="N117" s="22" t="s">
        <v>314</v>
      </c>
      <c r="O117" s="24" t="s">
        <v>225</v>
      </c>
      <c r="P117" s="47"/>
    </row>
    <row r="118" spans="1:16" s="196" customFormat="1" ht="20.25">
      <c r="A118" s="22"/>
      <c r="B118" s="22" t="s">
        <v>251</v>
      </c>
      <c r="C118" s="22" t="s">
        <v>249</v>
      </c>
      <c r="D118" s="22" t="s">
        <v>250</v>
      </c>
      <c r="E118" s="24" t="s">
        <v>235</v>
      </c>
      <c r="F118" s="188" t="s">
        <v>288</v>
      </c>
      <c r="G118" s="22" t="s">
        <v>443</v>
      </c>
      <c r="H118" s="238" t="s">
        <v>292</v>
      </c>
      <c r="I118" s="240"/>
      <c r="J118" s="213"/>
      <c r="K118" s="213"/>
      <c r="L118" s="233"/>
      <c r="M118" s="214" t="s">
        <v>100</v>
      </c>
      <c r="N118" s="22" t="s">
        <v>308</v>
      </c>
      <c r="O118" s="22"/>
      <c r="P118" s="198"/>
    </row>
    <row r="119" spans="1:16" s="196" customFormat="1" ht="20.25">
      <c r="A119" s="22"/>
      <c r="B119" s="22" t="s">
        <v>267</v>
      </c>
      <c r="C119" s="22" t="s">
        <v>252</v>
      </c>
      <c r="D119" s="22" t="s">
        <v>244</v>
      </c>
      <c r="E119" s="136" t="s">
        <v>253</v>
      </c>
      <c r="F119" s="188" t="s">
        <v>289</v>
      </c>
      <c r="G119" s="22" t="s">
        <v>290</v>
      </c>
      <c r="H119" s="238" t="s">
        <v>293</v>
      </c>
      <c r="I119" s="216"/>
      <c r="J119" s="213"/>
      <c r="K119" s="213"/>
      <c r="L119" s="233"/>
      <c r="M119" s="214" t="s">
        <v>220</v>
      </c>
      <c r="N119" s="22" t="s">
        <v>309</v>
      </c>
      <c r="O119" s="22"/>
      <c r="P119" s="198"/>
    </row>
    <row r="120" spans="1:16" s="196" customFormat="1" ht="20.25">
      <c r="A120" s="22"/>
      <c r="B120" s="48" t="s">
        <v>113</v>
      </c>
      <c r="C120" s="22" t="s">
        <v>298</v>
      </c>
      <c r="D120" s="22"/>
      <c r="E120" s="136" t="s">
        <v>232</v>
      </c>
      <c r="F120" s="22" t="s">
        <v>267</v>
      </c>
      <c r="G120" s="22" t="s">
        <v>116</v>
      </c>
      <c r="H120" s="241" t="s">
        <v>304</v>
      </c>
      <c r="I120" s="217"/>
      <c r="J120" s="213"/>
      <c r="K120" s="213"/>
      <c r="L120" s="233"/>
      <c r="M120" s="214" t="s">
        <v>318</v>
      </c>
      <c r="N120" s="22" t="s">
        <v>116</v>
      </c>
      <c r="O120" s="22"/>
      <c r="P120" s="198"/>
    </row>
    <row r="121" spans="1:16" s="196" customFormat="1" ht="20.25">
      <c r="A121" s="22"/>
      <c r="B121" s="20" t="s">
        <v>236</v>
      </c>
      <c r="C121" s="22" t="s">
        <v>255</v>
      </c>
      <c r="D121" s="22"/>
      <c r="E121" s="187"/>
      <c r="F121" s="48"/>
      <c r="G121" s="22" t="s">
        <v>291</v>
      </c>
      <c r="H121" s="238" t="s">
        <v>294</v>
      </c>
      <c r="I121" s="213"/>
      <c r="J121" s="213"/>
      <c r="K121" s="213"/>
      <c r="L121" s="233"/>
      <c r="M121" s="214" t="s">
        <v>301</v>
      </c>
      <c r="N121" s="22" t="s">
        <v>291</v>
      </c>
      <c r="O121" s="22"/>
      <c r="P121" s="198"/>
    </row>
    <row r="122" spans="1:16" s="196" customFormat="1" ht="20.25">
      <c r="A122" s="22"/>
      <c r="B122" s="186" t="s">
        <v>283</v>
      </c>
      <c r="C122" s="22" t="s">
        <v>256</v>
      </c>
      <c r="D122" s="22"/>
      <c r="E122" s="200"/>
      <c r="F122" s="48"/>
      <c r="H122" s="238" t="s">
        <v>305</v>
      </c>
      <c r="I122" s="213"/>
      <c r="J122" s="213"/>
      <c r="K122" s="213"/>
      <c r="L122" s="233"/>
      <c r="M122" s="214" t="s">
        <v>1</v>
      </c>
      <c r="N122" s="188" t="s">
        <v>310</v>
      </c>
      <c r="O122" s="22"/>
      <c r="P122" s="198"/>
    </row>
    <row r="123" spans="1:16" s="196" customFormat="1" ht="20.25">
      <c r="A123" s="22"/>
      <c r="B123" s="186" t="s">
        <v>284</v>
      </c>
      <c r="C123" s="22"/>
      <c r="D123" s="22"/>
      <c r="E123" s="200"/>
      <c r="F123" s="48"/>
      <c r="H123" s="238" t="s">
        <v>295</v>
      </c>
      <c r="I123" s="213"/>
      <c r="J123" s="213"/>
      <c r="K123" s="213"/>
      <c r="L123" s="233"/>
      <c r="M123" s="214" t="s">
        <v>315</v>
      </c>
      <c r="N123" s="22"/>
      <c r="O123" s="22"/>
      <c r="P123" s="198"/>
    </row>
    <row r="124" spans="1:16" s="196" customFormat="1" ht="20.25">
      <c r="A124" s="22"/>
      <c r="B124" s="48" t="s">
        <v>328</v>
      </c>
      <c r="C124" s="22"/>
      <c r="D124" s="22"/>
      <c r="E124" s="200"/>
      <c r="F124" s="48"/>
      <c r="H124" s="241" t="s">
        <v>518</v>
      </c>
      <c r="I124" s="213"/>
      <c r="J124" s="213"/>
      <c r="K124" s="213"/>
      <c r="L124" s="233"/>
      <c r="M124" s="214" t="s">
        <v>316</v>
      </c>
      <c r="N124" s="22"/>
      <c r="O124" s="22"/>
      <c r="P124" s="198"/>
    </row>
    <row r="125" spans="1:16" s="196" customFormat="1" ht="12.75" customHeight="1">
      <c r="A125" s="26"/>
      <c r="B125" s="22"/>
      <c r="C125" s="22"/>
      <c r="D125" s="19"/>
      <c r="E125" s="185"/>
      <c r="F125" s="22"/>
      <c r="G125" s="198"/>
      <c r="H125" s="244"/>
      <c r="I125" s="245"/>
      <c r="J125" s="245"/>
      <c r="K125" s="245"/>
      <c r="L125" s="246"/>
      <c r="M125" s="214"/>
      <c r="N125" s="22"/>
      <c r="O125" s="24"/>
      <c r="P125" s="47"/>
    </row>
    <row r="126" spans="1:16" s="196" customFormat="1" ht="20.25">
      <c r="A126" s="25" t="s">
        <v>268</v>
      </c>
      <c r="B126" s="21" t="s">
        <v>240</v>
      </c>
      <c r="C126" s="21" t="s">
        <v>297</v>
      </c>
      <c r="D126" s="34" t="s">
        <v>241</v>
      </c>
      <c r="E126" s="184">
        <v>15000</v>
      </c>
      <c r="F126" s="234" t="s">
        <v>234</v>
      </c>
      <c r="G126" s="21" t="s">
        <v>302</v>
      </c>
      <c r="H126" s="234" t="s">
        <v>303</v>
      </c>
      <c r="I126" s="184">
        <v>20000</v>
      </c>
      <c r="J126" s="184">
        <v>20000</v>
      </c>
      <c r="K126" s="184">
        <v>20000</v>
      </c>
      <c r="L126" s="184">
        <v>20000</v>
      </c>
      <c r="M126" s="221" t="s">
        <v>299</v>
      </c>
      <c r="N126" s="21" t="s">
        <v>307</v>
      </c>
      <c r="O126" s="23" t="s">
        <v>115</v>
      </c>
      <c r="P126" s="54" t="s">
        <v>306</v>
      </c>
    </row>
    <row r="127" spans="1:16" s="196" customFormat="1" ht="20.25">
      <c r="A127" s="24"/>
      <c r="B127" s="22" t="s">
        <v>242</v>
      </c>
      <c r="C127" s="22" t="s">
        <v>385</v>
      </c>
      <c r="D127" s="19" t="s">
        <v>243</v>
      </c>
      <c r="E127" s="24" t="s">
        <v>231</v>
      </c>
      <c r="F127" s="188" t="s">
        <v>286</v>
      </c>
      <c r="G127" s="48" t="s">
        <v>300</v>
      </c>
      <c r="H127" s="22" t="s">
        <v>322</v>
      </c>
      <c r="I127" s="197"/>
      <c r="J127" s="198"/>
      <c r="K127" s="198"/>
      <c r="L127" s="198"/>
      <c r="M127" s="43" t="s">
        <v>300</v>
      </c>
      <c r="N127" s="22" t="s">
        <v>123</v>
      </c>
      <c r="O127" s="199" t="s">
        <v>118</v>
      </c>
      <c r="P127" s="47" t="s">
        <v>269</v>
      </c>
    </row>
    <row r="128" spans="1:16" s="196" customFormat="1" ht="20.25">
      <c r="A128" s="22"/>
      <c r="B128" s="22" t="s">
        <v>246</v>
      </c>
      <c r="C128" s="22" t="s">
        <v>247</v>
      </c>
      <c r="D128" s="22" t="s">
        <v>248</v>
      </c>
      <c r="E128" s="185">
        <v>15000</v>
      </c>
      <c r="F128" s="188" t="s">
        <v>287</v>
      </c>
      <c r="G128" s="48" t="s">
        <v>442</v>
      </c>
      <c r="H128" s="238" t="s">
        <v>323</v>
      </c>
      <c r="I128" s="239"/>
      <c r="J128" s="213"/>
      <c r="K128" s="213"/>
      <c r="L128" s="233"/>
      <c r="M128" s="214" t="s">
        <v>123</v>
      </c>
      <c r="N128" s="22" t="s">
        <v>314</v>
      </c>
      <c r="O128" s="24" t="s">
        <v>225</v>
      </c>
      <c r="P128" s="47" t="s">
        <v>270</v>
      </c>
    </row>
    <row r="129" spans="1:16" s="196" customFormat="1" ht="20.25">
      <c r="A129" s="22"/>
      <c r="B129" s="22" t="s">
        <v>251</v>
      </c>
      <c r="C129" s="22" t="s">
        <v>249</v>
      </c>
      <c r="D129" s="22" t="s">
        <v>250</v>
      </c>
      <c r="E129" s="24" t="s">
        <v>235</v>
      </c>
      <c r="F129" s="188" t="s">
        <v>288</v>
      </c>
      <c r="G129" s="22" t="s">
        <v>443</v>
      </c>
      <c r="H129" s="238" t="s">
        <v>292</v>
      </c>
      <c r="I129" s="240"/>
      <c r="J129" s="213"/>
      <c r="K129" s="213"/>
      <c r="L129" s="233"/>
      <c r="M129" s="214" t="s">
        <v>100</v>
      </c>
      <c r="N129" s="22" t="s">
        <v>308</v>
      </c>
      <c r="O129" s="22"/>
      <c r="P129" s="198"/>
    </row>
    <row r="130" spans="1:16" s="196" customFormat="1" ht="20.25">
      <c r="A130" s="22"/>
      <c r="B130" s="22" t="s">
        <v>271</v>
      </c>
      <c r="C130" s="22" t="s">
        <v>252</v>
      </c>
      <c r="D130" s="22" t="s">
        <v>244</v>
      </c>
      <c r="E130" s="136" t="s">
        <v>253</v>
      </c>
      <c r="F130" s="188" t="s">
        <v>289</v>
      </c>
      <c r="G130" s="22" t="s">
        <v>290</v>
      </c>
      <c r="H130" s="238" t="s">
        <v>293</v>
      </c>
      <c r="I130" s="216"/>
      <c r="J130" s="213"/>
      <c r="K130" s="213"/>
      <c r="L130" s="233"/>
      <c r="M130" s="214" t="s">
        <v>220</v>
      </c>
      <c r="N130" s="22" t="s">
        <v>309</v>
      </c>
      <c r="O130" s="22"/>
      <c r="P130" s="198"/>
    </row>
    <row r="131" spans="1:16" s="196" customFormat="1" ht="20.25">
      <c r="A131" s="22"/>
      <c r="B131" s="48" t="s">
        <v>113</v>
      </c>
      <c r="C131" s="22" t="s">
        <v>298</v>
      </c>
      <c r="D131" s="22"/>
      <c r="E131" s="136" t="s">
        <v>232</v>
      </c>
      <c r="F131" s="22" t="s">
        <v>271</v>
      </c>
      <c r="G131" s="22" t="s">
        <v>116</v>
      </c>
      <c r="H131" s="241" t="s">
        <v>304</v>
      </c>
      <c r="I131" s="217"/>
      <c r="J131" s="213"/>
      <c r="K131" s="213"/>
      <c r="L131" s="233"/>
      <c r="M131" s="214" t="s">
        <v>318</v>
      </c>
      <c r="N131" s="22" t="s">
        <v>116</v>
      </c>
      <c r="O131" s="22"/>
      <c r="P131" s="198"/>
    </row>
    <row r="132" spans="1:16" ht="23.25">
      <c r="A132" s="22"/>
      <c r="B132" s="20" t="s">
        <v>236</v>
      </c>
      <c r="C132" s="22" t="s">
        <v>255</v>
      </c>
      <c r="D132" s="22"/>
      <c r="E132" s="187"/>
      <c r="F132" s="48"/>
      <c r="G132" s="22" t="s">
        <v>291</v>
      </c>
      <c r="H132" s="238" t="s">
        <v>294</v>
      </c>
      <c r="I132" s="213"/>
      <c r="J132" s="213"/>
      <c r="K132" s="213"/>
      <c r="L132" s="233"/>
      <c r="M132" s="214" t="s">
        <v>301</v>
      </c>
      <c r="N132" s="22" t="s">
        <v>291</v>
      </c>
      <c r="O132" s="22"/>
      <c r="P132" s="198"/>
    </row>
    <row r="133" spans="1:16" s="188" customFormat="1" ht="20.25">
      <c r="A133" s="22"/>
      <c r="B133" s="186" t="s">
        <v>283</v>
      </c>
      <c r="C133" s="22" t="s">
        <v>256</v>
      </c>
      <c r="D133" s="22"/>
      <c r="E133" s="200"/>
      <c r="F133" s="48"/>
      <c r="G133" s="196"/>
      <c r="H133" s="238" t="s">
        <v>305</v>
      </c>
      <c r="I133" s="213"/>
      <c r="J133" s="213"/>
      <c r="K133" s="213"/>
      <c r="L133" s="233"/>
      <c r="M133" s="214" t="s">
        <v>1</v>
      </c>
      <c r="N133" s="188" t="s">
        <v>310</v>
      </c>
      <c r="O133" s="22"/>
      <c r="P133" s="198"/>
    </row>
    <row r="134" spans="1:16" s="188" customFormat="1" ht="20.25">
      <c r="A134" s="22"/>
      <c r="B134" s="186" t="s">
        <v>284</v>
      </c>
      <c r="C134" s="22"/>
      <c r="D134" s="22"/>
      <c r="E134" s="200"/>
      <c r="F134" s="48"/>
      <c r="G134" s="196"/>
      <c r="H134" s="238" t="s">
        <v>295</v>
      </c>
      <c r="I134" s="213"/>
      <c r="J134" s="213"/>
      <c r="K134" s="213"/>
      <c r="L134" s="233"/>
      <c r="M134" s="214" t="s">
        <v>315</v>
      </c>
      <c r="N134" s="22"/>
      <c r="O134" s="22"/>
      <c r="P134" s="198"/>
    </row>
    <row r="135" spans="1:16" ht="23.25">
      <c r="A135" s="22"/>
      <c r="B135" s="48" t="s">
        <v>329</v>
      </c>
      <c r="C135" s="22"/>
      <c r="D135" s="22"/>
      <c r="E135" s="200"/>
      <c r="F135" s="48"/>
      <c r="G135" s="196"/>
      <c r="H135" s="241" t="s">
        <v>518</v>
      </c>
      <c r="I135" s="213"/>
      <c r="J135" s="213"/>
      <c r="K135" s="213"/>
      <c r="L135" s="233"/>
      <c r="M135" s="214" t="s">
        <v>316</v>
      </c>
      <c r="N135" s="22"/>
      <c r="O135" s="22"/>
      <c r="P135" s="198"/>
    </row>
    <row r="136" spans="1:16" ht="11.25" customHeight="1">
      <c r="A136" s="201"/>
      <c r="B136" s="202"/>
      <c r="C136" s="201"/>
      <c r="D136" s="201"/>
      <c r="E136" s="203"/>
      <c r="F136" s="207"/>
      <c r="G136" s="237"/>
      <c r="H136" s="242"/>
      <c r="I136" s="237"/>
      <c r="J136" s="237"/>
      <c r="K136" s="237"/>
      <c r="L136" s="243"/>
      <c r="M136" s="205"/>
      <c r="N136" s="201"/>
      <c r="O136" s="201"/>
      <c r="P136" s="204"/>
    </row>
    <row r="137" spans="1:16" ht="32.25">
      <c r="A137" s="215"/>
      <c r="B137" s="220"/>
      <c r="C137" s="215"/>
      <c r="D137" s="215"/>
      <c r="E137" s="235"/>
      <c r="F137" s="218"/>
      <c r="G137" s="196"/>
      <c r="H137" s="218"/>
      <c r="I137" s="213"/>
      <c r="J137" s="213"/>
      <c r="K137" s="213"/>
      <c r="L137" s="213"/>
      <c r="M137" s="236"/>
      <c r="N137" s="215"/>
      <c r="O137" s="215"/>
      <c r="P137" s="261" t="s">
        <v>611</v>
      </c>
    </row>
    <row r="139" spans="1:16" s="182" customFormat="1" ht="31.5">
      <c r="A139" s="500" t="s">
        <v>61</v>
      </c>
      <c r="B139" s="500"/>
      <c r="C139" s="500"/>
      <c r="D139" s="500"/>
      <c r="E139" s="500"/>
      <c r="F139" s="500"/>
      <c r="G139" s="500"/>
      <c r="H139" s="500"/>
      <c r="I139" s="500"/>
      <c r="J139" s="500"/>
      <c r="K139" s="500"/>
      <c r="L139" s="500"/>
      <c r="M139" s="500"/>
      <c r="N139" s="500"/>
      <c r="O139" s="500"/>
      <c r="P139" s="500"/>
    </row>
    <row r="140" spans="1:16" s="114" customFormat="1" ht="26.25">
      <c r="A140" s="505" t="s">
        <v>228</v>
      </c>
      <c r="B140" s="505"/>
      <c r="C140" s="505"/>
      <c r="D140" s="505"/>
      <c r="E140" s="505"/>
      <c r="F140" s="505"/>
      <c r="G140" s="505"/>
      <c r="H140" s="505"/>
      <c r="I140" s="505"/>
      <c r="J140" s="505"/>
      <c r="K140" s="505"/>
      <c r="L140" s="505"/>
      <c r="M140" s="505"/>
      <c r="N140" s="505"/>
      <c r="O140" s="505"/>
      <c r="P140" s="505"/>
    </row>
    <row r="141" spans="1:16" s="191" customFormat="1" ht="23.25">
      <c r="A141" s="506" t="s">
        <v>214</v>
      </c>
      <c r="B141" s="506"/>
      <c r="C141" s="506"/>
      <c r="D141" s="506"/>
      <c r="E141" s="506"/>
      <c r="F141" s="506"/>
      <c r="G141" s="506"/>
      <c r="H141" s="506"/>
      <c r="I141" s="506"/>
      <c r="J141" s="506"/>
      <c r="K141" s="506"/>
      <c r="L141" s="189"/>
      <c r="M141" s="190"/>
      <c r="N141" s="190"/>
      <c r="O141" s="190"/>
      <c r="P141" s="190"/>
    </row>
    <row r="142" spans="1:16" s="191" customFormat="1" ht="23.25">
      <c r="A142" s="192" t="s">
        <v>237</v>
      </c>
      <c r="B142" s="189"/>
      <c r="C142" s="193"/>
      <c r="D142" s="193"/>
      <c r="E142" s="193"/>
      <c r="F142" s="193"/>
      <c r="G142" s="193"/>
      <c r="H142" s="193"/>
      <c r="I142" s="193"/>
      <c r="J142" s="194"/>
      <c r="K142" s="194"/>
      <c r="L142" s="194"/>
      <c r="M142" s="190"/>
      <c r="N142" s="190"/>
      <c r="O142" s="190"/>
      <c r="P142" s="190"/>
    </row>
    <row r="143" spans="1:16" s="191" customFormat="1" ht="23.25">
      <c r="A143" s="192" t="s">
        <v>238</v>
      </c>
      <c r="B143" s="189"/>
      <c r="C143" s="193"/>
      <c r="D143" s="193"/>
      <c r="E143" s="193"/>
      <c r="F143" s="193"/>
      <c r="G143" s="193"/>
      <c r="H143" s="193"/>
      <c r="I143" s="193"/>
      <c r="J143" s="193"/>
      <c r="K143" s="193"/>
      <c r="L143" s="189"/>
      <c r="M143" s="190"/>
      <c r="N143" s="190"/>
      <c r="O143" s="190"/>
      <c r="P143" s="190"/>
    </row>
    <row r="144" spans="2:12" s="191" customFormat="1" ht="23.25">
      <c r="B144" s="183" t="s">
        <v>217</v>
      </c>
      <c r="C144" s="183"/>
      <c r="D144" s="183"/>
      <c r="E144" s="183"/>
      <c r="F144" s="183"/>
      <c r="G144" s="183"/>
      <c r="H144" s="183"/>
      <c r="I144" s="183"/>
      <c r="J144" s="183"/>
      <c r="K144" s="183"/>
      <c r="L144" s="189"/>
    </row>
    <row r="145" spans="2:12" s="191" customFormat="1" ht="23.25">
      <c r="B145" s="195" t="s">
        <v>239</v>
      </c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</row>
    <row r="146" spans="1:16" s="28" customFormat="1" ht="20.25">
      <c r="A146" s="110" t="s">
        <v>0</v>
      </c>
      <c r="B146" s="110" t="s">
        <v>1</v>
      </c>
      <c r="C146" s="110" t="s">
        <v>2</v>
      </c>
      <c r="D146" s="110" t="s">
        <v>94</v>
      </c>
      <c r="E146" s="110" t="s">
        <v>45</v>
      </c>
      <c r="F146" s="110" t="s">
        <v>95</v>
      </c>
      <c r="G146" s="110" t="s">
        <v>2</v>
      </c>
      <c r="H146" s="122" t="s">
        <v>94</v>
      </c>
      <c r="I146" s="502" t="s">
        <v>7</v>
      </c>
      <c r="J146" s="503"/>
      <c r="K146" s="503"/>
      <c r="L146" s="504"/>
      <c r="M146" s="124" t="s">
        <v>96</v>
      </c>
      <c r="N146" s="122" t="s">
        <v>97</v>
      </c>
      <c r="O146" s="122" t="s">
        <v>98</v>
      </c>
      <c r="P146" s="122" t="s">
        <v>98</v>
      </c>
    </row>
    <row r="147" spans="1:16" s="28" customFormat="1" ht="20.25">
      <c r="A147" s="37"/>
      <c r="B147" s="37"/>
      <c r="C147" s="37"/>
      <c r="D147" s="37" t="s">
        <v>99</v>
      </c>
      <c r="E147" s="127" t="s">
        <v>100</v>
      </c>
      <c r="F147" s="37" t="s">
        <v>101</v>
      </c>
      <c r="G147" s="37"/>
      <c r="H147" s="37" t="s">
        <v>99</v>
      </c>
      <c r="I147" s="122" t="s">
        <v>102</v>
      </c>
      <c r="J147" s="122" t="s">
        <v>103</v>
      </c>
      <c r="K147" s="122" t="s">
        <v>104</v>
      </c>
      <c r="L147" s="122" t="s">
        <v>105</v>
      </c>
      <c r="M147" s="127" t="s">
        <v>106</v>
      </c>
      <c r="N147" s="127" t="s">
        <v>107</v>
      </c>
      <c r="O147" s="127" t="s">
        <v>108</v>
      </c>
      <c r="P147" s="127" t="s">
        <v>229</v>
      </c>
    </row>
    <row r="148" spans="1:16" s="28" customFormat="1" ht="20.25">
      <c r="A148" s="33"/>
      <c r="B148" s="33"/>
      <c r="C148" s="33"/>
      <c r="D148" s="33" t="s">
        <v>109</v>
      </c>
      <c r="E148" s="130" t="s">
        <v>110</v>
      </c>
      <c r="F148" s="33"/>
      <c r="G148" s="33"/>
      <c r="H148" s="33" t="s">
        <v>109</v>
      </c>
      <c r="I148" s="130" t="s">
        <v>111</v>
      </c>
      <c r="J148" s="130" t="s">
        <v>111</v>
      </c>
      <c r="K148" s="130" t="s">
        <v>111</v>
      </c>
      <c r="L148" s="130" t="s">
        <v>111</v>
      </c>
      <c r="M148" s="130"/>
      <c r="N148" s="130"/>
      <c r="O148" s="130" t="s">
        <v>112</v>
      </c>
      <c r="P148" s="130" t="s">
        <v>230</v>
      </c>
    </row>
    <row r="149" spans="1:16" s="196" customFormat="1" ht="20.25">
      <c r="A149" s="25" t="s">
        <v>272</v>
      </c>
      <c r="B149" s="21" t="s">
        <v>240</v>
      </c>
      <c r="C149" s="21" t="s">
        <v>297</v>
      </c>
      <c r="D149" s="34" t="s">
        <v>241</v>
      </c>
      <c r="E149" s="184">
        <v>15000</v>
      </c>
      <c r="F149" s="188" t="s">
        <v>234</v>
      </c>
      <c r="G149" s="21" t="s">
        <v>302</v>
      </c>
      <c r="H149" s="188" t="s">
        <v>303</v>
      </c>
      <c r="I149" s="184">
        <v>20000</v>
      </c>
      <c r="J149" s="184">
        <v>20000</v>
      </c>
      <c r="K149" s="184">
        <v>20000</v>
      </c>
      <c r="L149" s="184">
        <v>20000</v>
      </c>
      <c r="M149" s="221" t="s">
        <v>299</v>
      </c>
      <c r="N149" s="22" t="s">
        <v>307</v>
      </c>
      <c r="O149" s="23" t="s">
        <v>115</v>
      </c>
      <c r="P149" s="54" t="s">
        <v>306</v>
      </c>
    </row>
    <row r="150" spans="1:16" s="196" customFormat="1" ht="20.25">
      <c r="A150" s="24"/>
      <c r="B150" s="22" t="s">
        <v>242</v>
      </c>
      <c r="C150" s="22" t="s">
        <v>380</v>
      </c>
      <c r="D150" s="19" t="s">
        <v>243</v>
      </c>
      <c r="E150" s="24" t="s">
        <v>231</v>
      </c>
      <c r="F150" s="188" t="s">
        <v>286</v>
      </c>
      <c r="G150" s="48" t="s">
        <v>300</v>
      </c>
      <c r="H150" s="22" t="s">
        <v>322</v>
      </c>
      <c r="I150" s="197"/>
      <c r="J150" s="198"/>
      <c r="K150" s="198"/>
      <c r="L150" s="198"/>
      <c r="M150" s="43" t="s">
        <v>300</v>
      </c>
      <c r="N150" s="22" t="s">
        <v>123</v>
      </c>
      <c r="O150" s="199" t="s">
        <v>118</v>
      </c>
      <c r="P150" s="47" t="s">
        <v>335</v>
      </c>
    </row>
    <row r="151" spans="1:16" s="196" customFormat="1" ht="20.25">
      <c r="A151" s="22"/>
      <c r="B151" s="22" t="s">
        <v>246</v>
      </c>
      <c r="C151" s="22" t="s">
        <v>381</v>
      </c>
      <c r="D151" s="22" t="s">
        <v>248</v>
      </c>
      <c r="E151" s="185">
        <v>15000</v>
      </c>
      <c r="F151" s="188" t="s">
        <v>287</v>
      </c>
      <c r="G151" s="48" t="s">
        <v>442</v>
      </c>
      <c r="H151" s="238" t="s">
        <v>323</v>
      </c>
      <c r="I151" s="239"/>
      <c r="J151" s="213"/>
      <c r="K151" s="213"/>
      <c r="L151" s="233"/>
      <c r="M151" s="214" t="s">
        <v>123</v>
      </c>
      <c r="N151" s="22" t="s">
        <v>314</v>
      </c>
      <c r="O151" s="24" t="s">
        <v>225</v>
      </c>
      <c r="P151" s="47"/>
    </row>
    <row r="152" spans="1:16" s="196" customFormat="1" ht="20.25">
      <c r="A152" s="22"/>
      <c r="B152" s="22" t="s">
        <v>251</v>
      </c>
      <c r="C152" s="22" t="s">
        <v>242</v>
      </c>
      <c r="D152" s="22" t="s">
        <v>250</v>
      </c>
      <c r="E152" s="24" t="s">
        <v>235</v>
      </c>
      <c r="F152" s="188" t="s">
        <v>288</v>
      </c>
      <c r="G152" s="22" t="s">
        <v>443</v>
      </c>
      <c r="H152" s="238" t="s">
        <v>292</v>
      </c>
      <c r="I152" s="240"/>
      <c r="J152" s="213"/>
      <c r="K152" s="213"/>
      <c r="L152" s="233"/>
      <c r="M152" s="214" t="s">
        <v>100</v>
      </c>
      <c r="N152" s="22" t="s">
        <v>308</v>
      </c>
      <c r="O152" s="22"/>
      <c r="P152" s="198"/>
    </row>
    <row r="153" spans="1:16" s="196" customFormat="1" ht="20.25">
      <c r="A153" s="22"/>
      <c r="B153" s="22" t="s">
        <v>333</v>
      </c>
      <c r="C153" s="22" t="s">
        <v>252</v>
      </c>
      <c r="D153" s="22" t="s">
        <v>244</v>
      </c>
      <c r="E153" s="136" t="s">
        <v>253</v>
      </c>
      <c r="F153" s="188" t="s">
        <v>289</v>
      </c>
      <c r="G153" s="22" t="s">
        <v>290</v>
      </c>
      <c r="H153" s="238" t="s">
        <v>293</v>
      </c>
      <c r="I153" s="216"/>
      <c r="J153" s="213"/>
      <c r="K153" s="213"/>
      <c r="L153" s="233"/>
      <c r="M153" s="214" t="s">
        <v>220</v>
      </c>
      <c r="N153" s="22" t="s">
        <v>309</v>
      </c>
      <c r="O153" s="22"/>
      <c r="P153" s="198"/>
    </row>
    <row r="154" spans="1:16" s="196" customFormat="1" ht="20.25">
      <c r="A154" s="22"/>
      <c r="B154" s="22" t="s">
        <v>274</v>
      </c>
      <c r="C154" s="22" t="s">
        <v>298</v>
      </c>
      <c r="D154" s="22"/>
      <c r="E154" s="136" t="s">
        <v>232</v>
      </c>
      <c r="F154" s="22" t="s">
        <v>334</v>
      </c>
      <c r="G154" s="22" t="s">
        <v>116</v>
      </c>
      <c r="H154" s="241" t="s">
        <v>304</v>
      </c>
      <c r="I154" s="217"/>
      <c r="J154" s="213"/>
      <c r="K154" s="213"/>
      <c r="L154" s="233"/>
      <c r="M154" s="214" t="s">
        <v>318</v>
      </c>
      <c r="N154" s="22" t="s">
        <v>116</v>
      </c>
      <c r="O154" s="22"/>
      <c r="P154" s="198"/>
    </row>
    <row r="155" spans="1:16" s="196" customFormat="1" ht="20.25">
      <c r="A155" s="22"/>
      <c r="B155" s="48" t="s">
        <v>113</v>
      </c>
      <c r="C155" s="22" t="s">
        <v>255</v>
      </c>
      <c r="D155" s="22"/>
      <c r="E155" s="187"/>
      <c r="F155" s="48"/>
      <c r="G155" s="22" t="s">
        <v>291</v>
      </c>
      <c r="H155" s="238" t="s">
        <v>294</v>
      </c>
      <c r="I155" s="213"/>
      <c r="J155" s="213"/>
      <c r="K155" s="213"/>
      <c r="L155" s="233"/>
      <c r="M155" s="214" t="s">
        <v>301</v>
      </c>
      <c r="N155" s="22" t="s">
        <v>291</v>
      </c>
      <c r="O155" s="22"/>
      <c r="P155" s="198"/>
    </row>
    <row r="156" spans="1:16" s="196" customFormat="1" ht="20.25">
      <c r="A156" s="22"/>
      <c r="B156" s="20" t="s">
        <v>236</v>
      </c>
      <c r="C156" s="22" t="s">
        <v>256</v>
      </c>
      <c r="D156" s="22"/>
      <c r="E156" s="200"/>
      <c r="F156" s="48"/>
      <c r="H156" s="238" t="s">
        <v>305</v>
      </c>
      <c r="I156" s="213"/>
      <c r="J156" s="213"/>
      <c r="K156" s="213"/>
      <c r="L156" s="233"/>
      <c r="M156" s="214" t="s">
        <v>1</v>
      </c>
      <c r="N156" s="188" t="s">
        <v>310</v>
      </c>
      <c r="O156" s="22"/>
      <c r="P156" s="198"/>
    </row>
    <row r="157" spans="1:16" s="196" customFormat="1" ht="20.25">
      <c r="A157" s="22"/>
      <c r="B157" s="186" t="s">
        <v>283</v>
      </c>
      <c r="C157" s="22"/>
      <c r="D157" s="22"/>
      <c r="E157" s="200"/>
      <c r="F157" s="48"/>
      <c r="H157" s="238" t="s">
        <v>295</v>
      </c>
      <c r="I157" s="213"/>
      <c r="J157" s="213"/>
      <c r="K157" s="213"/>
      <c r="L157" s="233"/>
      <c r="M157" s="214" t="s">
        <v>315</v>
      </c>
      <c r="N157" s="22"/>
      <c r="O157" s="22"/>
      <c r="P157" s="198"/>
    </row>
    <row r="158" spans="1:16" s="196" customFormat="1" ht="20.25">
      <c r="A158" s="22"/>
      <c r="B158" s="186" t="s">
        <v>284</v>
      </c>
      <c r="C158" s="22"/>
      <c r="D158" s="22"/>
      <c r="E158" s="200"/>
      <c r="F158" s="48"/>
      <c r="H158" s="241" t="s">
        <v>518</v>
      </c>
      <c r="I158" s="213"/>
      <c r="J158" s="213"/>
      <c r="K158" s="213"/>
      <c r="L158" s="233"/>
      <c r="M158" s="214" t="s">
        <v>316</v>
      </c>
      <c r="N158" s="22"/>
      <c r="O158" s="22"/>
      <c r="P158" s="198"/>
    </row>
    <row r="159" spans="1:16" s="196" customFormat="1" ht="20.25">
      <c r="A159" s="26"/>
      <c r="B159" s="48" t="s">
        <v>331</v>
      </c>
      <c r="C159" s="22"/>
      <c r="D159" s="19"/>
      <c r="E159" s="185"/>
      <c r="F159" s="22"/>
      <c r="G159" s="198"/>
      <c r="H159" s="244"/>
      <c r="I159" s="245"/>
      <c r="J159" s="245"/>
      <c r="K159" s="245"/>
      <c r="L159" s="246"/>
      <c r="M159" s="214"/>
      <c r="N159" s="22"/>
      <c r="O159" s="24"/>
      <c r="P159" s="47"/>
    </row>
    <row r="160" spans="1:16" s="196" customFormat="1" ht="20.25">
      <c r="A160" s="25" t="s">
        <v>275</v>
      </c>
      <c r="B160" s="21" t="s">
        <v>240</v>
      </c>
      <c r="C160" s="21" t="s">
        <v>297</v>
      </c>
      <c r="D160" s="34" t="s">
        <v>241</v>
      </c>
      <c r="E160" s="184">
        <v>15000</v>
      </c>
      <c r="F160" s="234" t="s">
        <v>234</v>
      </c>
      <c r="G160" s="21" t="s">
        <v>302</v>
      </c>
      <c r="H160" s="234" t="s">
        <v>303</v>
      </c>
      <c r="I160" s="184">
        <v>20000</v>
      </c>
      <c r="J160" s="184">
        <v>20000</v>
      </c>
      <c r="K160" s="184">
        <v>20000</v>
      </c>
      <c r="L160" s="184">
        <v>20000</v>
      </c>
      <c r="M160" s="221" t="s">
        <v>299</v>
      </c>
      <c r="N160" s="21" t="s">
        <v>307</v>
      </c>
      <c r="O160" s="23" t="s">
        <v>115</v>
      </c>
      <c r="P160" s="54" t="s">
        <v>306</v>
      </c>
    </row>
    <row r="161" spans="1:16" s="196" customFormat="1" ht="20.25">
      <c r="A161" s="24"/>
      <c r="B161" s="22" t="s">
        <v>242</v>
      </c>
      <c r="C161" s="22" t="s">
        <v>384</v>
      </c>
      <c r="D161" s="19" t="s">
        <v>243</v>
      </c>
      <c r="E161" s="24" t="s">
        <v>231</v>
      </c>
      <c r="F161" s="188" t="s">
        <v>286</v>
      </c>
      <c r="G161" s="48" t="s">
        <v>300</v>
      </c>
      <c r="H161" s="22" t="s">
        <v>322</v>
      </c>
      <c r="I161" s="197"/>
      <c r="J161" s="198"/>
      <c r="K161" s="198"/>
      <c r="L161" s="198"/>
      <c r="M161" s="43" t="s">
        <v>300</v>
      </c>
      <c r="N161" s="22" t="s">
        <v>123</v>
      </c>
      <c r="O161" s="199" t="s">
        <v>118</v>
      </c>
      <c r="P161" s="47" t="s">
        <v>336</v>
      </c>
    </row>
    <row r="162" spans="1:16" s="196" customFormat="1" ht="20.25">
      <c r="A162" s="22"/>
      <c r="B162" s="22" t="s">
        <v>246</v>
      </c>
      <c r="C162" s="22" t="s">
        <v>247</v>
      </c>
      <c r="D162" s="22" t="s">
        <v>248</v>
      </c>
      <c r="E162" s="185">
        <v>15000</v>
      </c>
      <c r="F162" s="188" t="s">
        <v>287</v>
      </c>
      <c r="G162" s="48" t="s">
        <v>442</v>
      </c>
      <c r="H162" s="238" t="s">
        <v>323</v>
      </c>
      <c r="I162" s="239"/>
      <c r="J162" s="213"/>
      <c r="K162" s="213"/>
      <c r="L162" s="233"/>
      <c r="M162" s="214" t="s">
        <v>123</v>
      </c>
      <c r="N162" s="22" t="s">
        <v>314</v>
      </c>
      <c r="O162" s="24" t="s">
        <v>225</v>
      </c>
      <c r="P162" s="47" t="s">
        <v>276</v>
      </c>
    </row>
    <row r="163" spans="1:16" s="196" customFormat="1" ht="20.25">
      <c r="A163" s="22"/>
      <c r="B163" s="22" t="s">
        <v>251</v>
      </c>
      <c r="C163" s="22" t="s">
        <v>249</v>
      </c>
      <c r="D163" s="22" t="s">
        <v>250</v>
      </c>
      <c r="E163" s="24" t="s">
        <v>235</v>
      </c>
      <c r="F163" s="188" t="s">
        <v>288</v>
      </c>
      <c r="G163" s="22" t="s">
        <v>443</v>
      </c>
      <c r="H163" s="238" t="s">
        <v>292</v>
      </c>
      <c r="I163" s="240"/>
      <c r="J163" s="213"/>
      <c r="K163" s="213"/>
      <c r="L163" s="233"/>
      <c r="M163" s="214" t="s">
        <v>100</v>
      </c>
      <c r="N163" s="22" t="s">
        <v>308</v>
      </c>
      <c r="O163" s="22"/>
      <c r="P163" s="198"/>
    </row>
    <row r="164" spans="1:16" s="196" customFormat="1" ht="20.25">
      <c r="A164" s="22"/>
      <c r="B164" s="22" t="s">
        <v>277</v>
      </c>
      <c r="C164" s="22" t="s">
        <v>252</v>
      </c>
      <c r="D164" s="22" t="s">
        <v>244</v>
      </c>
      <c r="E164" s="136" t="s">
        <v>253</v>
      </c>
      <c r="F164" s="188" t="s">
        <v>289</v>
      </c>
      <c r="G164" s="22" t="s">
        <v>290</v>
      </c>
      <c r="H164" s="238" t="s">
        <v>293</v>
      </c>
      <c r="I164" s="216"/>
      <c r="J164" s="213"/>
      <c r="K164" s="213"/>
      <c r="L164" s="233"/>
      <c r="M164" s="214" t="s">
        <v>220</v>
      </c>
      <c r="N164" s="22" t="s">
        <v>309</v>
      </c>
      <c r="O164" s="22"/>
      <c r="P164" s="198"/>
    </row>
    <row r="165" spans="1:16" s="196" customFormat="1" ht="20.25">
      <c r="A165" s="22"/>
      <c r="B165" s="48" t="s">
        <v>113</v>
      </c>
      <c r="C165" s="22" t="s">
        <v>298</v>
      </c>
      <c r="D165" s="22"/>
      <c r="E165" s="136" t="s">
        <v>232</v>
      </c>
      <c r="F165" s="22" t="s">
        <v>277</v>
      </c>
      <c r="G165" s="22" t="s">
        <v>116</v>
      </c>
      <c r="H165" s="241" t="s">
        <v>304</v>
      </c>
      <c r="I165" s="217"/>
      <c r="J165" s="213"/>
      <c r="K165" s="213"/>
      <c r="L165" s="233"/>
      <c r="M165" s="214" t="s">
        <v>318</v>
      </c>
      <c r="N165" s="22" t="s">
        <v>116</v>
      </c>
      <c r="O165" s="22"/>
      <c r="P165" s="198"/>
    </row>
    <row r="166" spans="1:16" ht="23.25">
      <c r="A166" s="22"/>
      <c r="B166" s="20" t="s">
        <v>236</v>
      </c>
      <c r="C166" s="22" t="s">
        <v>255</v>
      </c>
      <c r="D166" s="22"/>
      <c r="E166" s="187"/>
      <c r="F166" s="48"/>
      <c r="G166" s="22" t="s">
        <v>291</v>
      </c>
      <c r="H166" s="238" t="s">
        <v>294</v>
      </c>
      <c r="I166" s="213"/>
      <c r="J166" s="213"/>
      <c r="K166" s="213"/>
      <c r="L166" s="233"/>
      <c r="M166" s="214" t="s">
        <v>301</v>
      </c>
      <c r="N166" s="22" t="s">
        <v>291</v>
      </c>
      <c r="O166" s="22"/>
      <c r="P166" s="198"/>
    </row>
    <row r="167" spans="1:16" s="188" customFormat="1" ht="20.25">
      <c r="A167" s="22"/>
      <c r="B167" s="186" t="s">
        <v>283</v>
      </c>
      <c r="C167" s="22" t="s">
        <v>256</v>
      </c>
      <c r="D167" s="22"/>
      <c r="E167" s="200"/>
      <c r="F167" s="48"/>
      <c r="G167" s="196"/>
      <c r="H167" s="238" t="s">
        <v>305</v>
      </c>
      <c r="I167" s="213"/>
      <c r="J167" s="213"/>
      <c r="K167" s="213"/>
      <c r="L167" s="233"/>
      <c r="M167" s="214" t="s">
        <v>1</v>
      </c>
      <c r="N167" s="188" t="s">
        <v>310</v>
      </c>
      <c r="O167" s="22"/>
      <c r="P167" s="198"/>
    </row>
    <row r="168" spans="1:16" s="188" customFormat="1" ht="20.25">
      <c r="A168" s="22"/>
      <c r="B168" s="186" t="s">
        <v>284</v>
      </c>
      <c r="C168" s="22"/>
      <c r="D168" s="22"/>
      <c r="E168" s="200"/>
      <c r="F168" s="48"/>
      <c r="G168" s="196"/>
      <c r="H168" s="238" t="s">
        <v>295</v>
      </c>
      <c r="I168" s="213"/>
      <c r="J168" s="213"/>
      <c r="K168" s="213"/>
      <c r="L168" s="233"/>
      <c r="M168" s="214" t="s">
        <v>315</v>
      </c>
      <c r="N168" s="22"/>
      <c r="O168" s="22"/>
      <c r="P168" s="198"/>
    </row>
    <row r="169" spans="1:16" ht="23.25">
      <c r="A169" s="201"/>
      <c r="B169" s="207" t="s">
        <v>332</v>
      </c>
      <c r="C169" s="201"/>
      <c r="D169" s="201"/>
      <c r="E169" s="203"/>
      <c r="F169" s="207"/>
      <c r="G169" s="237"/>
      <c r="H169" s="242" t="s">
        <v>518</v>
      </c>
      <c r="I169" s="237"/>
      <c r="J169" s="237"/>
      <c r="K169" s="237"/>
      <c r="L169" s="243"/>
      <c r="M169" s="260" t="s">
        <v>316</v>
      </c>
      <c r="N169" s="201"/>
      <c r="O169" s="201"/>
      <c r="P169" s="204"/>
    </row>
    <row r="170" spans="1:16" s="191" customFormat="1" ht="31.5">
      <c r="A170" s="192"/>
      <c r="B170" s="189"/>
      <c r="C170" s="193"/>
      <c r="D170" s="193"/>
      <c r="E170" s="193"/>
      <c r="F170" s="193"/>
      <c r="G170" s="193"/>
      <c r="H170" s="193"/>
      <c r="I170" s="193"/>
      <c r="J170" s="194"/>
      <c r="K170" s="194"/>
      <c r="L170" s="194"/>
      <c r="M170" s="190"/>
      <c r="N170" s="190"/>
      <c r="O170" s="190"/>
      <c r="P170" s="261" t="s">
        <v>612</v>
      </c>
    </row>
    <row r="171" spans="1:16" s="182" customFormat="1" ht="31.5">
      <c r="A171" s="500" t="s">
        <v>61</v>
      </c>
      <c r="B171" s="500"/>
      <c r="C171" s="500"/>
      <c r="D171" s="500"/>
      <c r="E171" s="500"/>
      <c r="F171" s="500"/>
      <c r="G171" s="500"/>
      <c r="H171" s="500"/>
      <c r="I171" s="500"/>
      <c r="J171" s="500"/>
      <c r="K171" s="500"/>
      <c r="L171" s="500"/>
      <c r="M171" s="500"/>
      <c r="N171" s="500"/>
      <c r="O171" s="500"/>
      <c r="P171" s="500"/>
    </row>
    <row r="172" spans="1:16" s="114" customFormat="1" ht="26.25">
      <c r="A172" s="505" t="s">
        <v>228</v>
      </c>
      <c r="B172" s="505"/>
      <c r="C172" s="505"/>
      <c r="D172" s="505"/>
      <c r="E172" s="505"/>
      <c r="F172" s="505"/>
      <c r="G172" s="505"/>
      <c r="H172" s="505"/>
      <c r="I172" s="505"/>
      <c r="J172" s="505"/>
      <c r="K172" s="505"/>
      <c r="L172" s="505"/>
      <c r="M172" s="505"/>
      <c r="N172" s="505"/>
      <c r="O172" s="505"/>
      <c r="P172" s="505"/>
    </row>
    <row r="173" spans="1:16" s="191" customFormat="1" ht="23.25">
      <c r="A173" s="506" t="s">
        <v>214</v>
      </c>
      <c r="B173" s="506"/>
      <c r="C173" s="506"/>
      <c r="D173" s="506"/>
      <c r="E173" s="506"/>
      <c r="F173" s="506"/>
      <c r="G173" s="506"/>
      <c r="H173" s="506"/>
      <c r="I173" s="506"/>
      <c r="J173" s="506"/>
      <c r="K173" s="506"/>
      <c r="L173" s="189"/>
      <c r="M173" s="190"/>
      <c r="N173" s="190"/>
      <c r="O173" s="190"/>
      <c r="P173" s="190"/>
    </row>
    <row r="174" spans="1:16" s="191" customFormat="1" ht="23.25">
      <c r="A174" s="192" t="s">
        <v>237</v>
      </c>
      <c r="B174" s="189"/>
      <c r="C174" s="193"/>
      <c r="D174" s="193"/>
      <c r="E174" s="193"/>
      <c r="F174" s="193"/>
      <c r="G174" s="193"/>
      <c r="H174" s="193"/>
      <c r="I174" s="193"/>
      <c r="J174" s="194"/>
      <c r="K174" s="194"/>
      <c r="L174" s="194"/>
      <c r="M174" s="190"/>
      <c r="N174" s="190"/>
      <c r="O174" s="190"/>
      <c r="P174" s="190"/>
    </row>
    <row r="175" spans="1:16" s="191" customFormat="1" ht="23.25">
      <c r="A175" s="192" t="s">
        <v>238</v>
      </c>
      <c r="B175" s="189"/>
      <c r="C175" s="193"/>
      <c r="D175" s="193"/>
      <c r="E175" s="193"/>
      <c r="F175" s="193"/>
      <c r="G175" s="193"/>
      <c r="H175" s="193"/>
      <c r="I175" s="193"/>
      <c r="J175" s="193"/>
      <c r="K175" s="193"/>
      <c r="L175" s="189"/>
      <c r="M175" s="190"/>
      <c r="N175" s="190"/>
      <c r="O175" s="190"/>
      <c r="P175" s="190"/>
    </row>
    <row r="176" spans="2:12" s="191" customFormat="1" ht="23.25">
      <c r="B176" s="183" t="s">
        <v>217</v>
      </c>
      <c r="C176" s="183"/>
      <c r="D176" s="183"/>
      <c r="E176" s="183"/>
      <c r="F176" s="183"/>
      <c r="G176" s="183"/>
      <c r="H176" s="183"/>
      <c r="I176" s="183"/>
      <c r="J176" s="183"/>
      <c r="K176" s="183"/>
      <c r="L176" s="189"/>
    </row>
    <row r="177" spans="2:12" s="191" customFormat="1" ht="23.25">
      <c r="B177" s="195" t="s">
        <v>239</v>
      </c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</row>
    <row r="178" spans="1:16" s="28" customFormat="1" ht="20.25">
      <c r="A178" s="110" t="s">
        <v>0</v>
      </c>
      <c r="B178" s="110" t="s">
        <v>1</v>
      </c>
      <c r="C178" s="110" t="s">
        <v>2</v>
      </c>
      <c r="D178" s="110" t="s">
        <v>94</v>
      </c>
      <c r="E178" s="110" t="s">
        <v>45</v>
      </c>
      <c r="F178" s="110" t="s">
        <v>95</v>
      </c>
      <c r="G178" s="110" t="s">
        <v>2</v>
      </c>
      <c r="H178" s="122" t="s">
        <v>94</v>
      </c>
      <c r="I178" s="502" t="s">
        <v>7</v>
      </c>
      <c r="J178" s="503"/>
      <c r="K178" s="503"/>
      <c r="L178" s="504"/>
      <c r="M178" s="124" t="s">
        <v>96</v>
      </c>
      <c r="N178" s="122" t="s">
        <v>97</v>
      </c>
      <c r="O178" s="122" t="s">
        <v>98</v>
      </c>
      <c r="P178" s="122" t="s">
        <v>98</v>
      </c>
    </row>
    <row r="179" spans="1:16" s="28" customFormat="1" ht="20.25">
      <c r="A179" s="37"/>
      <c r="B179" s="37"/>
      <c r="C179" s="37"/>
      <c r="D179" s="37" t="s">
        <v>99</v>
      </c>
      <c r="E179" s="127" t="s">
        <v>100</v>
      </c>
      <c r="F179" s="37" t="s">
        <v>101</v>
      </c>
      <c r="G179" s="37"/>
      <c r="H179" s="37" t="s">
        <v>99</v>
      </c>
      <c r="I179" s="122" t="s">
        <v>102</v>
      </c>
      <c r="J179" s="122" t="s">
        <v>103</v>
      </c>
      <c r="K179" s="122" t="s">
        <v>104</v>
      </c>
      <c r="L179" s="122" t="s">
        <v>105</v>
      </c>
      <c r="M179" s="127" t="s">
        <v>106</v>
      </c>
      <c r="N179" s="127" t="s">
        <v>107</v>
      </c>
      <c r="O179" s="127" t="s">
        <v>108</v>
      </c>
      <c r="P179" s="127" t="s">
        <v>229</v>
      </c>
    </row>
    <row r="180" spans="1:16" s="28" customFormat="1" ht="20.25">
      <c r="A180" s="33"/>
      <c r="B180" s="33"/>
      <c r="C180" s="33"/>
      <c r="D180" s="33" t="s">
        <v>109</v>
      </c>
      <c r="E180" s="130" t="s">
        <v>110</v>
      </c>
      <c r="F180" s="33"/>
      <c r="G180" s="33"/>
      <c r="H180" s="33" t="s">
        <v>109</v>
      </c>
      <c r="I180" s="130" t="s">
        <v>111</v>
      </c>
      <c r="J180" s="130" t="s">
        <v>111</v>
      </c>
      <c r="K180" s="130" t="s">
        <v>111</v>
      </c>
      <c r="L180" s="130" t="s">
        <v>111</v>
      </c>
      <c r="M180" s="130"/>
      <c r="N180" s="130"/>
      <c r="O180" s="130" t="s">
        <v>112</v>
      </c>
      <c r="P180" s="130" t="s">
        <v>230</v>
      </c>
    </row>
    <row r="181" spans="1:16" s="196" customFormat="1" ht="20.25">
      <c r="A181" s="25" t="s">
        <v>278</v>
      </c>
      <c r="B181" s="21" t="s">
        <v>240</v>
      </c>
      <c r="C181" s="21" t="s">
        <v>297</v>
      </c>
      <c r="D181" s="34" t="s">
        <v>241</v>
      </c>
      <c r="E181" s="184">
        <v>15000</v>
      </c>
      <c r="F181" s="188" t="s">
        <v>234</v>
      </c>
      <c r="G181" s="21" t="s">
        <v>302</v>
      </c>
      <c r="H181" s="188" t="s">
        <v>303</v>
      </c>
      <c r="I181" s="184">
        <v>20000</v>
      </c>
      <c r="J181" s="184">
        <v>20000</v>
      </c>
      <c r="K181" s="184">
        <v>20000</v>
      </c>
      <c r="L181" s="184">
        <v>20000</v>
      </c>
      <c r="M181" s="221" t="s">
        <v>299</v>
      </c>
      <c r="N181" s="22" t="s">
        <v>307</v>
      </c>
      <c r="O181" s="23" t="s">
        <v>115</v>
      </c>
      <c r="P181" s="54" t="s">
        <v>306</v>
      </c>
    </row>
    <row r="182" spans="1:16" s="196" customFormat="1" ht="20.25">
      <c r="A182" s="24"/>
      <c r="B182" s="22" t="s">
        <v>242</v>
      </c>
      <c r="C182" s="22" t="s">
        <v>383</v>
      </c>
      <c r="D182" s="19" t="s">
        <v>243</v>
      </c>
      <c r="E182" s="24" t="s">
        <v>231</v>
      </c>
      <c r="F182" s="188" t="s">
        <v>286</v>
      </c>
      <c r="G182" s="48" t="s">
        <v>300</v>
      </c>
      <c r="H182" s="22" t="s">
        <v>322</v>
      </c>
      <c r="I182" s="197"/>
      <c r="J182" s="198"/>
      <c r="K182" s="198"/>
      <c r="L182" s="198"/>
      <c r="M182" s="43" t="s">
        <v>300</v>
      </c>
      <c r="N182" s="22" t="s">
        <v>123</v>
      </c>
      <c r="O182" s="199" t="s">
        <v>118</v>
      </c>
      <c r="P182" s="47" t="s">
        <v>339</v>
      </c>
    </row>
    <row r="183" spans="1:16" s="196" customFormat="1" ht="20.25">
      <c r="A183" s="22"/>
      <c r="B183" s="22" t="s">
        <v>246</v>
      </c>
      <c r="C183" s="22" t="s">
        <v>273</v>
      </c>
      <c r="D183" s="22" t="s">
        <v>248</v>
      </c>
      <c r="E183" s="185">
        <v>15000</v>
      </c>
      <c r="F183" s="188" t="s">
        <v>287</v>
      </c>
      <c r="G183" s="48" t="s">
        <v>442</v>
      </c>
      <c r="H183" s="238" t="s">
        <v>323</v>
      </c>
      <c r="I183" s="239"/>
      <c r="J183" s="213"/>
      <c r="K183" s="213"/>
      <c r="L183" s="233"/>
      <c r="M183" s="214" t="s">
        <v>123</v>
      </c>
      <c r="N183" s="22" t="s">
        <v>314</v>
      </c>
      <c r="O183" s="24" t="s">
        <v>225</v>
      </c>
      <c r="P183" s="47" t="s">
        <v>279</v>
      </c>
    </row>
    <row r="184" spans="1:16" s="196" customFormat="1" ht="20.25">
      <c r="A184" s="22"/>
      <c r="B184" s="22" t="s">
        <v>251</v>
      </c>
      <c r="C184" s="22" t="s">
        <v>242</v>
      </c>
      <c r="D184" s="22" t="s">
        <v>250</v>
      </c>
      <c r="E184" s="24" t="s">
        <v>235</v>
      </c>
      <c r="F184" s="188" t="s">
        <v>288</v>
      </c>
      <c r="G184" s="22" t="s">
        <v>443</v>
      </c>
      <c r="H184" s="238" t="s">
        <v>292</v>
      </c>
      <c r="I184" s="240"/>
      <c r="J184" s="213"/>
      <c r="K184" s="213"/>
      <c r="L184" s="233"/>
      <c r="M184" s="214" t="s">
        <v>100</v>
      </c>
      <c r="N184" s="22" t="s">
        <v>308</v>
      </c>
      <c r="O184" s="22"/>
      <c r="P184" s="198"/>
    </row>
    <row r="185" spans="1:16" s="196" customFormat="1" ht="20.25">
      <c r="A185" s="22"/>
      <c r="B185" s="22" t="s">
        <v>338</v>
      </c>
      <c r="C185" s="22" t="s">
        <v>252</v>
      </c>
      <c r="D185" s="22" t="s">
        <v>244</v>
      </c>
      <c r="E185" s="136" t="s">
        <v>253</v>
      </c>
      <c r="F185" s="188" t="s">
        <v>289</v>
      </c>
      <c r="G185" s="22" t="s">
        <v>290</v>
      </c>
      <c r="H185" s="238" t="s">
        <v>293</v>
      </c>
      <c r="I185" s="216"/>
      <c r="J185" s="213"/>
      <c r="K185" s="213"/>
      <c r="L185" s="233"/>
      <c r="M185" s="214" t="s">
        <v>220</v>
      </c>
      <c r="N185" s="22" t="s">
        <v>309</v>
      </c>
      <c r="O185" s="22"/>
      <c r="P185" s="198"/>
    </row>
    <row r="186" spans="1:16" s="196" customFormat="1" ht="20.25">
      <c r="A186" s="22"/>
      <c r="B186" s="22" t="s">
        <v>279</v>
      </c>
      <c r="C186" s="22" t="s">
        <v>298</v>
      </c>
      <c r="D186" s="22"/>
      <c r="E186" s="136" t="s">
        <v>232</v>
      </c>
      <c r="F186" s="22" t="s">
        <v>338</v>
      </c>
      <c r="G186" s="22" t="s">
        <v>116</v>
      </c>
      <c r="H186" s="241" t="s">
        <v>304</v>
      </c>
      <c r="I186" s="217"/>
      <c r="J186" s="213"/>
      <c r="K186" s="213"/>
      <c r="L186" s="233"/>
      <c r="M186" s="214" t="s">
        <v>318</v>
      </c>
      <c r="N186" s="22" t="s">
        <v>116</v>
      </c>
      <c r="O186" s="22"/>
      <c r="P186" s="198"/>
    </row>
    <row r="187" spans="1:16" s="196" customFormat="1" ht="20.25">
      <c r="A187" s="22"/>
      <c r="B187" s="48" t="s">
        <v>113</v>
      </c>
      <c r="C187" s="22" t="s">
        <v>255</v>
      </c>
      <c r="D187" s="22"/>
      <c r="E187" s="187"/>
      <c r="F187" s="48" t="s">
        <v>279</v>
      </c>
      <c r="G187" s="22" t="s">
        <v>291</v>
      </c>
      <c r="H187" s="238" t="s">
        <v>294</v>
      </c>
      <c r="I187" s="213"/>
      <c r="J187" s="213"/>
      <c r="K187" s="213"/>
      <c r="L187" s="233"/>
      <c r="M187" s="214" t="s">
        <v>301</v>
      </c>
      <c r="N187" s="22" t="s">
        <v>291</v>
      </c>
      <c r="O187" s="22"/>
      <c r="P187" s="198"/>
    </row>
    <row r="188" spans="1:16" s="196" customFormat="1" ht="20.25">
      <c r="A188" s="22"/>
      <c r="B188" s="20" t="s">
        <v>236</v>
      </c>
      <c r="C188" s="22" t="s">
        <v>256</v>
      </c>
      <c r="D188" s="22"/>
      <c r="E188" s="200"/>
      <c r="F188" s="48"/>
      <c r="H188" s="238" t="s">
        <v>305</v>
      </c>
      <c r="I188" s="213"/>
      <c r="J188" s="213"/>
      <c r="K188" s="213"/>
      <c r="L188" s="233"/>
      <c r="M188" s="214" t="s">
        <v>1</v>
      </c>
      <c r="N188" s="188" t="s">
        <v>310</v>
      </c>
      <c r="O188" s="22"/>
      <c r="P188" s="198"/>
    </row>
    <row r="189" spans="1:16" s="196" customFormat="1" ht="20.25">
      <c r="A189" s="22"/>
      <c r="B189" s="186" t="s">
        <v>283</v>
      </c>
      <c r="C189" s="22"/>
      <c r="D189" s="22"/>
      <c r="E189" s="200"/>
      <c r="F189" s="48"/>
      <c r="H189" s="238" t="s">
        <v>295</v>
      </c>
      <c r="I189" s="213"/>
      <c r="J189" s="213"/>
      <c r="K189" s="213"/>
      <c r="L189" s="233"/>
      <c r="M189" s="214" t="s">
        <v>315</v>
      </c>
      <c r="N189" s="22"/>
      <c r="O189" s="22"/>
      <c r="P189" s="198"/>
    </row>
    <row r="190" spans="1:16" s="196" customFormat="1" ht="20.25">
      <c r="A190" s="22"/>
      <c r="B190" s="186" t="s">
        <v>597</v>
      </c>
      <c r="C190" s="22"/>
      <c r="D190" s="22"/>
      <c r="E190" s="200"/>
      <c r="F190" s="48"/>
      <c r="H190" s="241" t="s">
        <v>518</v>
      </c>
      <c r="I190" s="213"/>
      <c r="J190" s="213"/>
      <c r="K190" s="213"/>
      <c r="L190" s="233"/>
      <c r="M190" s="214" t="s">
        <v>316</v>
      </c>
      <c r="N190" s="22"/>
      <c r="O190" s="22"/>
      <c r="P190" s="198"/>
    </row>
    <row r="191" spans="1:16" s="196" customFormat="1" ht="20.25">
      <c r="A191" s="25" t="s">
        <v>280</v>
      </c>
      <c r="B191" s="21" t="s">
        <v>240</v>
      </c>
      <c r="C191" s="21" t="s">
        <v>297</v>
      </c>
      <c r="D191" s="34" t="s">
        <v>241</v>
      </c>
      <c r="E191" s="184">
        <v>15000</v>
      </c>
      <c r="F191" s="234" t="s">
        <v>234</v>
      </c>
      <c r="G191" s="21" t="s">
        <v>302</v>
      </c>
      <c r="H191" s="234" t="s">
        <v>303</v>
      </c>
      <c r="I191" s="184">
        <v>20000</v>
      </c>
      <c r="J191" s="184">
        <v>20000</v>
      </c>
      <c r="K191" s="184">
        <v>20000</v>
      </c>
      <c r="L191" s="184">
        <v>20000</v>
      </c>
      <c r="M191" s="221" t="s">
        <v>299</v>
      </c>
      <c r="N191" s="21" t="s">
        <v>307</v>
      </c>
      <c r="O191" s="23" t="s">
        <v>115</v>
      </c>
      <c r="P191" s="54" t="s">
        <v>306</v>
      </c>
    </row>
    <row r="192" spans="1:16" s="196" customFormat="1" ht="20.25">
      <c r="A192" s="24"/>
      <c r="B192" s="22" t="s">
        <v>242</v>
      </c>
      <c r="C192" s="22" t="s">
        <v>382</v>
      </c>
      <c r="D192" s="19" t="s">
        <v>243</v>
      </c>
      <c r="E192" s="24" t="s">
        <v>231</v>
      </c>
      <c r="F192" s="188" t="s">
        <v>286</v>
      </c>
      <c r="G192" s="48" t="s">
        <v>300</v>
      </c>
      <c r="H192" s="22" t="s">
        <v>322</v>
      </c>
      <c r="I192" s="197"/>
      <c r="J192" s="198"/>
      <c r="K192" s="198"/>
      <c r="L192" s="198"/>
      <c r="M192" s="43" t="s">
        <v>300</v>
      </c>
      <c r="N192" s="22" t="s">
        <v>123</v>
      </c>
      <c r="O192" s="199" t="s">
        <v>118</v>
      </c>
      <c r="P192" s="47" t="s">
        <v>269</v>
      </c>
    </row>
    <row r="193" spans="1:16" s="196" customFormat="1" ht="20.25">
      <c r="A193" s="22"/>
      <c r="B193" s="22" t="s">
        <v>246</v>
      </c>
      <c r="C193" s="22" t="s">
        <v>247</v>
      </c>
      <c r="D193" s="22" t="s">
        <v>248</v>
      </c>
      <c r="E193" s="185">
        <v>15000</v>
      </c>
      <c r="F193" s="188" t="s">
        <v>287</v>
      </c>
      <c r="G193" s="48" t="s">
        <v>442</v>
      </c>
      <c r="H193" s="238" t="s">
        <v>323</v>
      </c>
      <c r="I193" s="239"/>
      <c r="J193" s="213"/>
      <c r="K193" s="213"/>
      <c r="L193" s="233"/>
      <c r="M193" s="214" t="s">
        <v>123</v>
      </c>
      <c r="N193" s="22" t="s">
        <v>314</v>
      </c>
      <c r="O193" s="24" t="s">
        <v>225</v>
      </c>
      <c r="P193" s="47" t="s">
        <v>281</v>
      </c>
    </row>
    <row r="194" spans="1:16" s="196" customFormat="1" ht="20.25">
      <c r="A194" s="22"/>
      <c r="B194" s="22" t="s">
        <v>251</v>
      </c>
      <c r="C194" s="22" t="s">
        <v>249</v>
      </c>
      <c r="D194" s="22" t="s">
        <v>250</v>
      </c>
      <c r="E194" s="24" t="s">
        <v>235</v>
      </c>
      <c r="F194" s="188" t="s">
        <v>288</v>
      </c>
      <c r="G194" s="22" t="s">
        <v>443</v>
      </c>
      <c r="H194" s="238" t="s">
        <v>292</v>
      </c>
      <c r="I194" s="240"/>
      <c r="J194" s="213"/>
      <c r="K194" s="213"/>
      <c r="L194" s="233"/>
      <c r="M194" s="214" t="s">
        <v>100</v>
      </c>
      <c r="N194" s="22" t="s">
        <v>308</v>
      </c>
      <c r="O194" s="22"/>
      <c r="P194" s="198"/>
    </row>
    <row r="195" spans="1:16" s="196" customFormat="1" ht="20.25">
      <c r="A195" s="22"/>
      <c r="B195" s="22" t="s">
        <v>282</v>
      </c>
      <c r="C195" s="22" t="s">
        <v>252</v>
      </c>
      <c r="D195" s="22" t="s">
        <v>244</v>
      </c>
      <c r="E195" s="136" t="s">
        <v>253</v>
      </c>
      <c r="F195" s="188" t="s">
        <v>289</v>
      </c>
      <c r="G195" s="22" t="s">
        <v>290</v>
      </c>
      <c r="H195" s="238" t="s">
        <v>293</v>
      </c>
      <c r="I195" s="216"/>
      <c r="J195" s="213"/>
      <c r="K195" s="213"/>
      <c r="L195" s="233"/>
      <c r="M195" s="214" t="s">
        <v>220</v>
      </c>
      <c r="N195" s="22" t="s">
        <v>309</v>
      </c>
      <c r="O195" s="22"/>
      <c r="P195" s="198"/>
    </row>
    <row r="196" spans="1:16" s="196" customFormat="1" ht="20.25">
      <c r="A196" s="22"/>
      <c r="B196" s="48" t="s">
        <v>113</v>
      </c>
      <c r="C196" s="22" t="s">
        <v>298</v>
      </c>
      <c r="D196" s="22"/>
      <c r="E196" s="136" t="s">
        <v>232</v>
      </c>
      <c r="F196" s="22" t="s">
        <v>282</v>
      </c>
      <c r="G196" s="22" t="s">
        <v>116</v>
      </c>
      <c r="H196" s="241" t="s">
        <v>304</v>
      </c>
      <c r="I196" s="217"/>
      <c r="J196" s="213"/>
      <c r="K196" s="213"/>
      <c r="L196" s="233"/>
      <c r="M196" s="214" t="s">
        <v>318</v>
      </c>
      <c r="N196" s="22" t="s">
        <v>116</v>
      </c>
      <c r="O196" s="22"/>
      <c r="P196" s="198"/>
    </row>
    <row r="197" spans="1:16" ht="23.25">
      <c r="A197" s="22"/>
      <c r="B197" s="20" t="s">
        <v>236</v>
      </c>
      <c r="C197" s="22" t="s">
        <v>255</v>
      </c>
      <c r="D197" s="22"/>
      <c r="E197" s="187"/>
      <c r="F197" s="48"/>
      <c r="G197" s="22" t="s">
        <v>291</v>
      </c>
      <c r="H197" s="238" t="s">
        <v>294</v>
      </c>
      <c r="I197" s="213"/>
      <c r="J197" s="213"/>
      <c r="K197" s="213"/>
      <c r="L197" s="233"/>
      <c r="M197" s="214" t="s">
        <v>301</v>
      </c>
      <c r="N197" s="22" t="s">
        <v>291</v>
      </c>
      <c r="O197" s="22"/>
      <c r="P197" s="198"/>
    </row>
    <row r="198" spans="1:16" s="188" customFormat="1" ht="20.25">
      <c r="A198" s="22"/>
      <c r="B198" s="186" t="s">
        <v>283</v>
      </c>
      <c r="C198" s="22" t="s">
        <v>256</v>
      </c>
      <c r="D198" s="22"/>
      <c r="E198" s="200"/>
      <c r="F198" s="48"/>
      <c r="G198" s="196"/>
      <c r="H198" s="238" t="s">
        <v>305</v>
      </c>
      <c r="I198" s="213"/>
      <c r="J198" s="213"/>
      <c r="K198" s="213"/>
      <c r="L198" s="233"/>
      <c r="M198" s="214" t="s">
        <v>1</v>
      </c>
      <c r="N198" s="188" t="s">
        <v>310</v>
      </c>
      <c r="O198" s="22"/>
      <c r="P198" s="198"/>
    </row>
    <row r="199" spans="1:16" s="188" customFormat="1" ht="20.25">
      <c r="A199" s="22"/>
      <c r="B199" s="186" t="s">
        <v>284</v>
      </c>
      <c r="C199" s="22"/>
      <c r="D199" s="22"/>
      <c r="E199" s="200"/>
      <c r="F199" s="48"/>
      <c r="G199" s="196"/>
      <c r="H199" s="238" t="s">
        <v>295</v>
      </c>
      <c r="I199" s="213"/>
      <c r="J199" s="213"/>
      <c r="K199" s="213"/>
      <c r="L199" s="233"/>
      <c r="M199" s="214" t="s">
        <v>315</v>
      </c>
      <c r="N199" s="22"/>
      <c r="O199" s="22"/>
      <c r="P199" s="198"/>
    </row>
    <row r="200" spans="1:16" ht="23.25">
      <c r="A200" s="22"/>
      <c r="B200" s="48" t="s">
        <v>337</v>
      </c>
      <c r="C200" s="22"/>
      <c r="D200" s="22"/>
      <c r="E200" s="200"/>
      <c r="F200" s="48"/>
      <c r="G200" s="213"/>
      <c r="H200" s="241" t="s">
        <v>518</v>
      </c>
      <c r="I200" s="213"/>
      <c r="J200" s="213"/>
      <c r="K200" s="213"/>
      <c r="L200" s="233"/>
      <c r="M200" s="214" t="s">
        <v>316</v>
      </c>
      <c r="N200" s="22"/>
      <c r="O200" s="22"/>
      <c r="P200" s="198"/>
    </row>
    <row r="201" spans="1:16" ht="24" thickBot="1">
      <c r="A201" s="21"/>
      <c r="B201" s="364" t="s">
        <v>598</v>
      </c>
      <c r="C201" s="21"/>
      <c r="D201" s="21"/>
      <c r="E201" s="365"/>
      <c r="F201" s="234"/>
      <c r="G201" s="366"/>
      <c r="H201" s="234"/>
      <c r="I201" s="367">
        <f>20000*12</f>
        <v>240000</v>
      </c>
      <c r="J201" s="367">
        <f>20000*12</f>
        <v>240000</v>
      </c>
      <c r="K201" s="367">
        <f>20000*12</f>
        <v>240000</v>
      </c>
      <c r="L201" s="367">
        <f>20000*12</f>
        <v>240000</v>
      </c>
      <c r="M201" s="210"/>
      <c r="N201" s="21"/>
      <c r="O201" s="21"/>
      <c r="P201" s="366"/>
    </row>
    <row r="202" spans="1:16" ht="24.75" thickBot="1" thickTop="1">
      <c r="A202" s="368"/>
      <c r="B202" s="369" t="s">
        <v>599</v>
      </c>
      <c r="C202" s="370"/>
      <c r="D202" s="370"/>
      <c r="E202" s="370"/>
      <c r="F202" s="370"/>
      <c r="G202" s="370"/>
      <c r="H202" s="370"/>
      <c r="I202" s="371">
        <f>I201+20000</f>
        <v>260000</v>
      </c>
      <c r="J202" s="371">
        <f>J201+20000</f>
        <v>260000</v>
      </c>
      <c r="K202" s="371">
        <f>K201+20000</f>
        <v>260000</v>
      </c>
      <c r="L202" s="371">
        <f>L201+20000</f>
        <v>260000</v>
      </c>
      <c r="M202" s="370"/>
      <c r="N202" s="370"/>
      <c r="O202" s="370"/>
      <c r="P202" s="372"/>
    </row>
    <row r="203" ht="22.5" thickTop="1"/>
  </sheetData>
  <sheetProtection/>
  <mergeCells count="24">
    <mergeCell ref="I178:L178"/>
    <mergeCell ref="I10:L10"/>
    <mergeCell ref="A37:P37"/>
    <mergeCell ref="A38:P38"/>
    <mergeCell ref="A39:K39"/>
    <mergeCell ref="I44:L44"/>
    <mergeCell ref="A141:K141"/>
    <mergeCell ref="A107:K107"/>
    <mergeCell ref="A171:P171"/>
    <mergeCell ref="A172:P172"/>
    <mergeCell ref="A3:P3"/>
    <mergeCell ref="A4:P4"/>
    <mergeCell ref="A5:K5"/>
    <mergeCell ref="I78:L78"/>
    <mergeCell ref="A105:P105"/>
    <mergeCell ref="A106:P106"/>
    <mergeCell ref="A173:K173"/>
    <mergeCell ref="I146:L146"/>
    <mergeCell ref="A71:P71"/>
    <mergeCell ref="A72:P72"/>
    <mergeCell ref="A73:K73"/>
    <mergeCell ref="I112:L112"/>
    <mergeCell ref="A139:P139"/>
    <mergeCell ref="A140:P140"/>
  </mergeCells>
  <printOptions/>
  <pageMargins left="0.3937007874015748" right="0.1968503937007874" top="0.3937007874015748" bottom="0.1968503937007874" header="0.31496062992125984" footer="0.31496062992125984"/>
  <pageSetup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6">
      <selection activeCell="K1" sqref="K1"/>
    </sheetView>
  </sheetViews>
  <sheetFormatPr defaultColWidth="9.140625" defaultRowHeight="21.75"/>
  <cols>
    <col min="1" max="1" width="4.57421875" style="0" customWidth="1"/>
    <col min="2" max="2" width="18.7109375" style="0" customWidth="1"/>
    <col min="3" max="3" width="24.00390625" style="0" customWidth="1"/>
    <col min="4" max="4" width="21.28125" style="0" customWidth="1"/>
    <col min="5" max="5" width="14.8515625" style="0" customWidth="1"/>
    <col min="9" max="9" width="9.421875" style="0" customWidth="1"/>
    <col min="10" max="10" width="21.7109375" style="0" customWidth="1"/>
    <col min="11" max="11" width="12.421875" style="0" customWidth="1"/>
  </cols>
  <sheetData>
    <row r="1" spans="1:11" ht="32.25">
      <c r="A1" s="229"/>
      <c r="B1" s="229"/>
      <c r="C1" s="229"/>
      <c r="D1" s="229"/>
      <c r="E1" s="230"/>
      <c r="F1" s="231"/>
      <c r="G1" s="231"/>
      <c r="H1" s="231"/>
      <c r="I1" s="231"/>
      <c r="J1" s="229"/>
      <c r="K1" s="261" t="s">
        <v>724</v>
      </c>
    </row>
    <row r="2" spans="1:11" ht="19.5" customHeight="1">
      <c r="A2" s="229"/>
      <c r="B2" s="229"/>
      <c r="C2" s="229"/>
      <c r="D2" s="229"/>
      <c r="E2" s="230"/>
      <c r="F2" s="231"/>
      <c r="G2" s="231"/>
      <c r="H2" s="231"/>
      <c r="I2" s="231"/>
      <c r="J2" s="229"/>
      <c r="K2" s="261"/>
    </row>
    <row r="3" spans="1:12" ht="23.25">
      <c r="A3" s="494" t="s">
        <v>61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358"/>
    </row>
    <row r="4" spans="1:11" s="12" customFormat="1" ht="23.25">
      <c r="A4" s="518" t="s">
        <v>818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</row>
    <row r="5" spans="1:11" s="12" customFormat="1" ht="23.25">
      <c r="A5" s="519" t="s">
        <v>60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</row>
    <row r="6" spans="1:15" ht="23.25">
      <c r="A6" s="454" t="s">
        <v>191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5"/>
      <c r="M6" s="455"/>
      <c r="N6" s="455"/>
      <c r="O6" s="455"/>
    </row>
    <row r="7" spans="1:15" ht="23.25">
      <c r="A7" s="520" t="s">
        <v>485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455"/>
      <c r="M7" s="455"/>
      <c r="N7" s="455"/>
      <c r="O7" s="455"/>
    </row>
    <row r="8" spans="1:15" ht="23.25">
      <c r="A8" s="456" t="s">
        <v>819</v>
      </c>
      <c r="B8" s="457"/>
      <c r="C8" s="457"/>
      <c r="D8" s="457"/>
      <c r="E8" s="458"/>
      <c r="F8" s="459"/>
      <c r="G8" s="459"/>
      <c r="H8" s="459"/>
      <c r="I8" s="459"/>
      <c r="J8" s="457"/>
      <c r="K8" s="460"/>
      <c r="L8" s="455"/>
      <c r="M8" s="455"/>
      <c r="N8" s="455"/>
      <c r="O8" s="455"/>
    </row>
    <row r="9" spans="1:15" ht="24">
      <c r="A9" s="461"/>
      <c r="B9" s="462" t="s">
        <v>820</v>
      </c>
      <c r="C9" s="462"/>
      <c r="D9" s="462"/>
      <c r="E9" s="462"/>
      <c r="F9" s="462"/>
      <c r="G9" s="462"/>
      <c r="H9" s="462"/>
      <c r="I9" s="462"/>
      <c r="J9" s="462"/>
      <c r="K9" s="462"/>
      <c r="L9" s="455"/>
      <c r="M9" s="455"/>
      <c r="N9" s="455"/>
      <c r="O9" s="455"/>
    </row>
    <row r="10" spans="1:15" ht="21.75" customHeight="1">
      <c r="A10" s="461"/>
      <c r="B10" s="463" t="s">
        <v>821</v>
      </c>
      <c r="C10" s="463"/>
      <c r="D10" s="463"/>
      <c r="E10" s="463"/>
      <c r="F10" s="463"/>
      <c r="G10" s="463"/>
      <c r="H10" s="463"/>
      <c r="I10" s="463"/>
      <c r="J10" s="463"/>
      <c r="K10" s="463"/>
      <c r="L10" s="455"/>
      <c r="M10" s="455"/>
      <c r="N10" s="455"/>
      <c r="O10" s="455"/>
    </row>
    <row r="11" spans="1:15" ht="23.25">
      <c r="A11" s="515" t="s">
        <v>0</v>
      </c>
      <c r="B11" s="515" t="s">
        <v>1</v>
      </c>
      <c r="C11" s="515" t="s">
        <v>2</v>
      </c>
      <c r="D11" s="464" t="s">
        <v>94</v>
      </c>
      <c r="E11" s="511" t="s">
        <v>822</v>
      </c>
      <c r="F11" s="512"/>
      <c r="G11" s="512"/>
      <c r="H11" s="513"/>
      <c r="I11" s="465" t="s">
        <v>96</v>
      </c>
      <c r="J11" s="464" t="s">
        <v>823</v>
      </c>
      <c r="K11" s="464" t="s">
        <v>98</v>
      </c>
      <c r="L11" s="455"/>
      <c r="M11" s="455"/>
      <c r="N11" s="455"/>
      <c r="O11" s="455"/>
    </row>
    <row r="12" spans="1:15" ht="23.25">
      <c r="A12" s="516"/>
      <c r="B12" s="516"/>
      <c r="C12" s="516"/>
      <c r="D12" s="466" t="s">
        <v>824</v>
      </c>
      <c r="E12" s="467" t="s">
        <v>825</v>
      </c>
      <c r="F12" s="464" t="s">
        <v>826</v>
      </c>
      <c r="G12" s="464" t="s">
        <v>827</v>
      </c>
      <c r="H12" s="464" t="s">
        <v>828</v>
      </c>
      <c r="I12" s="468" t="s">
        <v>829</v>
      </c>
      <c r="J12" s="466" t="s">
        <v>318</v>
      </c>
      <c r="K12" s="466" t="s">
        <v>108</v>
      </c>
      <c r="L12" s="455"/>
      <c r="M12" s="455"/>
      <c r="N12" s="455"/>
      <c r="O12" s="455"/>
    </row>
    <row r="13" spans="1:15" ht="23.25">
      <c r="A13" s="517"/>
      <c r="B13" s="517"/>
      <c r="C13" s="517"/>
      <c r="D13" s="469" t="s">
        <v>830</v>
      </c>
      <c r="E13" s="470" t="s">
        <v>831</v>
      </c>
      <c r="F13" s="469" t="s">
        <v>831</v>
      </c>
      <c r="G13" s="469" t="s">
        <v>831</v>
      </c>
      <c r="H13" s="469" t="s">
        <v>831</v>
      </c>
      <c r="I13" s="471" t="s">
        <v>830</v>
      </c>
      <c r="J13" s="469" t="s">
        <v>830</v>
      </c>
      <c r="K13" s="469" t="s">
        <v>112</v>
      </c>
      <c r="L13" s="455"/>
      <c r="M13" s="455"/>
      <c r="N13" s="455"/>
      <c r="O13" s="455"/>
    </row>
    <row r="14" spans="1:11" ht="23.25">
      <c r="A14" s="25" t="s">
        <v>6</v>
      </c>
      <c r="B14" s="132" t="s">
        <v>162</v>
      </c>
      <c r="C14" s="132" t="s">
        <v>165</v>
      </c>
      <c r="D14" s="108" t="s">
        <v>462</v>
      </c>
      <c r="E14" s="145">
        <v>10000000</v>
      </c>
      <c r="F14" s="23" t="s">
        <v>3</v>
      </c>
      <c r="G14" s="23" t="s">
        <v>3</v>
      </c>
      <c r="H14" s="23" t="s">
        <v>3</v>
      </c>
      <c r="I14" s="132" t="s">
        <v>141</v>
      </c>
      <c r="J14" s="132" t="s">
        <v>170</v>
      </c>
      <c r="K14" s="391" t="s">
        <v>25</v>
      </c>
    </row>
    <row r="15" spans="1:11" ht="23.25">
      <c r="A15" s="20"/>
      <c r="B15" s="108" t="s">
        <v>743</v>
      </c>
      <c r="C15" s="108" t="s">
        <v>166</v>
      </c>
      <c r="D15" s="108" t="s">
        <v>176</v>
      </c>
      <c r="E15" s="353" t="s">
        <v>660</v>
      </c>
      <c r="F15" s="50"/>
      <c r="G15" s="50"/>
      <c r="H15" s="50"/>
      <c r="I15" s="20" t="s">
        <v>169</v>
      </c>
      <c r="J15" s="12" t="s">
        <v>171</v>
      </c>
      <c r="K15" s="391" t="s">
        <v>832</v>
      </c>
    </row>
    <row r="16" spans="1:11" ht="23.25">
      <c r="A16" s="20"/>
      <c r="B16" s="108" t="s">
        <v>744</v>
      </c>
      <c r="C16" s="108" t="s">
        <v>167</v>
      </c>
      <c r="D16" s="108" t="s">
        <v>177</v>
      </c>
      <c r="E16" s="353" t="s">
        <v>661</v>
      </c>
      <c r="F16" s="50"/>
      <c r="G16" s="50"/>
      <c r="H16" s="50"/>
      <c r="I16" s="108"/>
      <c r="J16" s="108" t="s">
        <v>172</v>
      </c>
      <c r="K16" s="136"/>
    </row>
    <row r="17" spans="1:11" ht="23.25">
      <c r="A17" s="20"/>
      <c r="B17" s="108" t="s">
        <v>745</v>
      </c>
      <c r="C17" s="108" t="s">
        <v>168</v>
      </c>
      <c r="D17" s="108"/>
      <c r="E17" s="353" t="s">
        <v>662</v>
      </c>
      <c r="F17" s="50"/>
      <c r="G17" s="50"/>
      <c r="H17" s="50"/>
      <c r="I17" s="44"/>
      <c r="J17" s="108" t="s">
        <v>746</v>
      </c>
      <c r="K17" s="136"/>
    </row>
    <row r="18" spans="1:11" ht="23.25">
      <c r="A18" s="20"/>
      <c r="B18" s="108" t="s">
        <v>164</v>
      </c>
      <c r="C18" s="108"/>
      <c r="E18" s="20"/>
      <c r="F18" s="50"/>
      <c r="G18" s="50"/>
      <c r="H18" s="50"/>
      <c r="I18" s="44"/>
      <c r="J18" s="108" t="s">
        <v>163</v>
      </c>
      <c r="K18" s="136"/>
    </row>
    <row r="19" spans="1:11" ht="23.25">
      <c r="A19" s="20"/>
      <c r="B19" s="108" t="s">
        <v>835</v>
      </c>
      <c r="C19" s="108"/>
      <c r="E19" s="20"/>
      <c r="F19" s="50"/>
      <c r="G19" s="50"/>
      <c r="H19" s="50"/>
      <c r="I19" s="44"/>
      <c r="J19" s="108" t="s">
        <v>173</v>
      </c>
      <c r="K19" s="149"/>
    </row>
    <row r="20" spans="1:11" ht="23.25">
      <c r="A20" s="20"/>
      <c r="B20" s="108" t="s">
        <v>836</v>
      </c>
      <c r="C20" s="108"/>
      <c r="E20" s="46"/>
      <c r="F20" s="50"/>
      <c r="G20" s="50"/>
      <c r="H20" s="50"/>
      <c r="I20" s="44"/>
      <c r="J20" s="108" t="s">
        <v>174</v>
      </c>
      <c r="K20" s="149"/>
    </row>
    <row r="21" spans="1:11" ht="23.25">
      <c r="A21" s="20"/>
      <c r="B21" s="108" t="s">
        <v>833</v>
      </c>
      <c r="C21" s="108"/>
      <c r="D21" s="108"/>
      <c r="E21" s="108"/>
      <c r="F21" s="108"/>
      <c r="G21" s="108"/>
      <c r="H21" s="108"/>
      <c r="I21" s="44"/>
      <c r="J21" s="45" t="s">
        <v>175</v>
      </c>
      <c r="K21" s="149"/>
    </row>
    <row r="22" spans="1:11" ht="24" thickBot="1">
      <c r="A22" s="20"/>
      <c r="B22" s="108" t="s">
        <v>834</v>
      </c>
      <c r="C22" s="108"/>
      <c r="D22" s="108"/>
      <c r="E22" s="108"/>
      <c r="F22" s="108"/>
      <c r="G22" s="108"/>
      <c r="H22" s="108"/>
      <c r="I22" s="44"/>
      <c r="J22" s="45"/>
      <c r="K22" s="149"/>
    </row>
    <row r="23" spans="1:11" ht="24.75" thickBot="1" thickTop="1">
      <c r="A23" s="361"/>
      <c r="B23" s="362" t="s">
        <v>596</v>
      </c>
      <c r="C23" s="362"/>
      <c r="D23" s="362"/>
      <c r="E23" s="435">
        <f>E14</f>
        <v>10000000</v>
      </c>
      <c r="F23" s="437" t="s">
        <v>3</v>
      </c>
      <c r="G23" s="437" t="s">
        <v>3</v>
      </c>
      <c r="H23" s="437" t="s">
        <v>3</v>
      </c>
      <c r="I23" s="436"/>
      <c r="J23" s="362"/>
      <c r="K23" s="363"/>
    </row>
    <row r="24" ht="22.5" thickTop="1"/>
    <row r="25" spans="1:11" ht="32.25">
      <c r="A25" s="229"/>
      <c r="B25" s="229"/>
      <c r="C25" s="229"/>
      <c r="D25" s="229"/>
      <c r="E25" s="230"/>
      <c r="F25" s="231"/>
      <c r="G25" s="231"/>
      <c r="H25" s="231"/>
      <c r="I25" s="231"/>
      <c r="J25" s="229"/>
      <c r="K25" s="261" t="s">
        <v>837</v>
      </c>
    </row>
    <row r="26" spans="1:11" ht="19.5" customHeight="1">
      <c r="A26" s="229"/>
      <c r="B26" s="229"/>
      <c r="C26" s="229"/>
      <c r="D26" s="229"/>
      <c r="E26" s="230"/>
      <c r="F26" s="231"/>
      <c r="G26" s="231"/>
      <c r="H26" s="231"/>
      <c r="I26" s="231"/>
      <c r="J26" s="229"/>
      <c r="K26" s="261"/>
    </row>
    <row r="27" spans="1:12" ht="23.25">
      <c r="A27" s="494" t="s">
        <v>61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358"/>
    </row>
    <row r="28" spans="1:11" s="12" customFormat="1" ht="23.25">
      <c r="A28" s="518" t="s">
        <v>818</v>
      </c>
      <c r="B28" s="518"/>
      <c r="C28" s="518"/>
      <c r="D28" s="518"/>
      <c r="E28" s="518"/>
      <c r="F28" s="518"/>
      <c r="G28" s="518"/>
      <c r="H28" s="518"/>
      <c r="I28" s="518"/>
      <c r="J28" s="518"/>
      <c r="K28" s="518"/>
    </row>
    <row r="29" spans="1:11" s="12" customFormat="1" ht="23.25">
      <c r="A29" s="519" t="s">
        <v>60</v>
      </c>
      <c r="B29" s="519"/>
      <c r="C29" s="519"/>
      <c r="D29" s="519"/>
      <c r="E29" s="519"/>
      <c r="F29" s="519"/>
      <c r="G29" s="519"/>
      <c r="H29" s="519"/>
      <c r="I29" s="519"/>
      <c r="J29" s="519"/>
      <c r="K29" s="519"/>
    </row>
    <row r="30" spans="1:15" ht="23.25">
      <c r="A30" s="454" t="s">
        <v>191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5"/>
      <c r="M30" s="455"/>
      <c r="N30" s="455"/>
      <c r="O30" s="455"/>
    </row>
    <row r="31" spans="1:15" ht="23.25">
      <c r="A31" s="520" t="s">
        <v>485</v>
      </c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455"/>
      <c r="M31" s="455"/>
      <c r="N31" s="455"/>
      <c r="O31" s="455"/>
    </row>
    <row r="32" spans="1:15" ht="23.25">
      <c r="A32" s="456" t="s">
        <v>819</v>
      </c>
      <c r="B32" s="457"/>
      <c r="C32" s="457"/>
      <c r="D32" s="457"/>
      <c r="E32" s="458"/>
      <c r="F32" s="459"/>
      <c r="G32" s="459"/>
      <c r="H32" s="459"/>
      <c r="I32" s="459"/>
      <c r="J32" s="457"/>
      <c r="K32" s="460"/>
      <c r="L32" s="455"/>
      <c r="M32" s="455"/>
      <c r="N32" s="455"/>
      <c r="O32" s="455"/>
    </row>
    <row r="33" spans="1:15" ht="24">
      <c r="A33" s="461"/>
      <c r="B33" s="462" t="s">
        <v>820</v>
      </c>
      <c r="C33" s="462"/>
      <c r="D33" s="462"/>
      <c r="E33" s="462"/>
      <c r="F33" s="462"/>
      <c r="G33" s="462"/>
      <c r="H33" s="462"/>
      <c r="I33" s="462"/>
      <c r="J33" s="462"/>
      <c r="K33" s="462"/>
      <c r="L33" s="455"/>
      <c r="M33" s="455"/>
      <c r="N33" s="455"/>
      <c r="O33" s="455"/>
    </row>
    <row r="34" spans="1:15" ht="21.75" customHeight="1">
      <c r="A34" s="461"/>
      <c r="B34" s="463" t="s">
        <v>821</v>
      </c>
      <c r="C34" s="463"/>
      <c r="D34" s="463"/>
      <c r="E34" s="463"/>
      <c r="F34" s="463"/>
      <c r="G34" s="463"/>
      <c r="H34" s="463"/>
      <c r="I34" s="463"/>
      <c r="J34" s="463"/>
      <c r="K34" s="463"/>
      <c r="L34" s="455"/>
      <c r="M34" s="455"/>
      <c r="N34" s="455"/>
      <c r="O34" s="455"/>
    </row>
    <row r="35" spans="1:15" ht="22.5" customHeight="1">
      <c r="A35" s="515" t="s">
        <v>0</v>
      </c>
      <c r="B35" s="515" t="s">
        <v>1</v>
      </c>
      <c r="C35" s="515" t="s">
        <v>2</v>
      </c>
      <c r="D35" s="464" t="s">
        <v>94</v>
      </c>
      <c r="E35" s="511" t="s">
        <v>822</v>
      </c>
      <c r="F35" s="512"/>
      <c r="G35" s="512"/>
      <c r="H35" s="513"/>
      <c r="I35" s="465" t="s">
        <v>96</v>
      </c>
      <c r="J35" s="464" t="s">
        <v>823</v>
      </c>
      <c r="K35" s="464" t="s">
        <v>98</v>
      </c>
      <c r="L35" s="455"/>
      <c r="M35" s="455"/>
      <c r="N35" s="455"/>
      <c r="O35" s="455"/>
    </row>
    <row r="36" spans="1:15" ht="22.5" customHeight="1">
      <c r="A36" s="516"/>
      <c r="B36" s="516"/>
      <c r="C36" s="516"/>
      <c r="D36" s="466" t="s">
        <v>824</v>
      </c>
      <c r="E36" s="467" t="s">
        <v>825</v>
      </c>
      <c r="F36" s="464" t="s">
        <v>826</v>
      </c>
      <c r="G36" s="464" t="s">
        <v>827</v>
      </c>
      <c r="H36" s="464" t="s">
        <v>828</v>
      </c>
      <c r="I36" s="468" t="s">
        <v>829</v>
      </c>
      <c r="J36" s="466" t="s">
        <v>318</v>
      </c>
      <c r="K36" s="466" t="s">
        <v>108</v>
      </c>
      <c r="L36" s="455"/>
      <c r="M36" s="455"/>
      <c r="N36" s="455"/>
      <c r="O36" s="455"/>
    </row>
    <row r="37" spans="1:15" ht="22.5" customHeight="1">
      <c r="A37" s="517"/>
      <c r="B37" s="517"/>
      <c r="C37" s="517"/>
      <c r="D37" s="469" t="s">
        <v>830</v>
      </c>
      <c r="E37" s="470" t="s">
        <v>831</v>
      </c>
      <c r="F37" s="469" t="s">
        <v>831</v>
      </c>
      <c r="G37" s="469" t="s">
        <v>831</v>
      </c>
      <c r="H37" s="469" t="s">
        <v>831</v>
      </c>
      <c r="I37" s="471" t="s">
        <v>830</v>
      </c>
      <c r="J37" s="469" t="s">
        <v>830</v>
      </c>
      <c r="K37" s="469" t="s">
        <v>112</v>
      </c>
      <c r="L37" s="455"/>
      <c r="M37" s="455"/>
      <c r="N37" s="455"/>
      <c r="O37" s="455"/>
    </row>
    <row r="38" spans="1:11" ht="23.25">
      <c r="A38" s="25" t="s">
        <v>6</v>
      </c>
      <c r="B38" s="132" t="s">
        <v>162</v>
      </c>
      <c r="C38" s="132" t="s">
        <v>165</v>
      </c>
      <c r="D38" s="108" t="s">
        <v>462</v>
      </c>
      <c r="E38" s="145">
        <v>10000000</v>
      </c>
      <c r="F38" s="23" t="s">
        <v>3</v>
      </c>
      <c r="G38" s="23" t="s">
        <v>3</v>
      </c>
      <c r="H38" s="23" t="s">
        <v>3</v>
      </c>
      <c r="I38" s="132" t="s">
        <v>141</v>
      </c>
      <c r="J38" s="132" t="s">
        <v>170</v>
      </c>
      <c r="K38" s="391" t="s">
        <v>25</v>
      </c>
    </row>
    <row r="39" spans="1:11" ht="23.25">
      <c r="A39" s="20"/>
      <c r="B39" s="108" t="s">
        <v>743</v>
      </c>
      <c r="C39" s="108" t="s">
        <v>166</v>
      </c>
      <c r="D39" s="108" t="s">
        <v>176</v>
      </c>
      <c r="E39" s="353" t="s">
        <v>660</v>
      </c>
      <c r="F39" s="50"/>
      <c r="G39" s="50"/>
      <c r="H39" s="50"/>
      <c r="I39" s="20" t="s">
        <v>169</v>
      </c>
      <c r="J39" s="12" t="s">
        <v>171</v>
      </c>
      <c r="K39" s="391" t="s">
        <v>832</v>
      </c>
    </row>
    <row r="40" spans="1:11" ht="23.25">
      <c r="A40" s="20"/>
      <c r="B40" s="108" t="s">
        <v>744</v>
      </c>
      <c r="C40" s="108" t="s">
        <v>167</v>
      </c>
      <c r="D40" s="108" t="s">
        <v>177</v>
      </c>
      <c r="E40" s="353" t="s">
        <v>661</v>
      </c>
      <c r="F40" s="50"/>
      <c r="G40" s="50"/>
      <c r="H40" s="50"/>
      <c r="I40" s="108"/>
      <c r="J40" s="108" t="s">
        <v>172</v>
      </c>
      <c r="K40" s="136"/>
    </row>
    <row r="41" spans="1:11" ht="23.25">
      <c r="A41" s="20"/>
      <c r="B41" s="108" t="s">
        <v>745</v>
      </c>
      <c r="C41" s="108" t="s">
        <v>168</v>
      </c>
      <c r="D41" s="108"/>
      <c r="E41" s="353" t="s">
        <v>662</v>
      </c>
      <c r="F41" s="50"/>
      <c r="G41" s="50"/>
      <c r="H41" s="50"/>
      <c r="I41" s="44"/>
      <c r="J41" s="108" t="s">
        <v>746</v>
      </c>
      <c r="K41" s="136"/>
    </row>
    <row r="42" spans="1:11" ht="23.25">
      <c r="A42" s="20"/>
      <c r="B42" s="108" t="s">
        <v>164</v>
      </c>
      <c r="C42" s="108"/>
      <c r="E42" s="20"/>
      <c r="F42" s="50"/>
      <c r="G42" s="50"/>
      <c r="H42" s="50"/>
      <c r="I42" s="44"/>
      <c r="J42" s="108" t="s">
        <v>163</v>
      </c>
      <c r="K42" s="136"/>
    </row>
    <row r="43" spans="1:11" ht="23.25">
      <c r="A43" s="20"/>
      <c r="B43" s="108" t="s">
        <v>838</v>
      </c>
      <c r="C43" s="108"/>
      <c r="E43" s="20"/>
      <c r="F43" s="50"/>
      <c r="G43" s="50"/>
      <c r="H43" s="50"/>
      <c r="I43" s="44"/>
      <c r="J43" s="108" t="s">
        <v>173</v>
      </c>
      <c r="K43" s="149"/>
    </row>
    <row r="44" spans="1:11" ht="24" thickBot="1">
      <c r="A44" s="20"/>
      <c r="B44" s="108" t="s">
        <v>839</v>
      </c>
      <c r="C44" s="108"/>
      <c r="E44" s="46"/>
      <c r="F44" s="50"/>
      <c r="G44" s="50"/>
      <c r="H44" s="50"/>
      <c r="I44" s="44"/>
      <c r="J44" s="108" t="s">
        <v>840</v>
      </c>
      <c r="K44" s="149"/>
    </row>
    <row r="45" spans="1:11" ht="24.75" thickBot="1" thickTop="1">
      <c r="A45" s="361"/>
      <c r="B45" s="362" t="s">
        <v>596</v>
      </c>
      <c r="C45" s="362"/>
      <c r="D45" s="362"/>
      <c r="E45" s="435">
        <f>E38</f>
        <v>10000000</v>
      </c>
      <c r="F45" s="437" t="s">
        <v>3</v>
      </c>
      <c r="G45" s="437" t="s">
        <v>3</v>
      </c>
      <c r="H45" s="437" t="s">
        <v>3</v>
      </c>
      <c r="I45" s="436"/>
      <c r="J45" s="362"/>
      <c r="K45" s="363"/>
    </row>
    <row r="46" spans="1:11" ht="35.25" customHeight="1" thickTop="1">
      <c r="A46" s="474"/>
      <c r="B46" s="474"/>
      <c r="C46" s="474"/>
      <c r="D46" s="474"/>
      <c r="E46" s="475"/>
      <c r="F46" s="476"/>
      <c r="G46" s="476"/>
      <c r="H46" s="476"/>
      <c r="I46" s="474"/>
      <c r="J46" s="474"/>
      <c r="K46" s="474"/>
    </row>
    <row r="47" spans="1:15" ht="23.25">
      <c r="A47" s="472"/>
      <c r="B47" s="472"/>
      <c r="C47" s="514" t="s">
        <v>841</v>
      </c>
      <c r="D47" s="514"/>
      <c r="E47" s="473"/>
      <c r="F47" s="514" t="s">
        <v>844</v>
      </c>
      <c r="G47" s="514"/>
      <c r="H47" s="514"/>
      <c r="I47" s="514"/>
      <c r="J47" s="477"/>
      <c r="K47" s="404"/>
      <c r="L47" s="455"/>
      <c r="M47" s="455"/>
      <c r="N47" s="455"/>
      <c r="O47" s="455"/>
    </row>
    <row r="48" spans="1:15" ht="23.25">
      <c r="A48" s="472"/>
      <c r="B48" s="472"/>
      <c r="C48" s="514" t="s">
        <v>842</v>
      </c>
      <c r="D48" s="514"/>
      <c r="E48" s="473"/>
      <c r="F48" s="514" t="s">
        <v>843</v>
      </c>
      <c r="G48" s="514"/>
      <c r="H48" s="514"/>
      <c r="I48" s="514"/>
      <c r="J48" s="477"/>
      <c r="K48" s="404"/>
      <c r="L48" s="455"/>
      <c r="M48" s="455"/>
      <c r="N48" s="455"/>
      <c r="O48" s="455"/>
    </row>
  </sheetData>
  <sheetProtection/>
  <mergeCells count="20">
    <mergeCell ref="A3:K3"/>
    <mergeCell ref="A4:K4"/>
    <mergeCell ref="A5:K5"/>
    <mergeCell ref="A28:K28"/>
    <mergeCell ref="A29:K29"/>
    <mergeCell ref="A31:K31"/>
    <mergeCell ref="A7:K7"/>
    <mergeCell ref="A11:A13"/>
    <mergeCell ref="B11:B13"/>
    <mergeCell ref="C11:C13"/>
    <mergeCell ref="E11:H11"/>
    <mergeCell ref="A27:K27"/>
    <mergeCell ref="C48:D48"/>
    <mergeCell ref="F47:I47"/>
    <mergeCell ref="F48:I48"/>
    <mergeCell ref="A35:A37"/>
    <mergeCell ref="B35:B37"/>
    <mergeCell ref="C35:C37"/>
    <mergeCell ref="E35:H35"/>
    <mergeCell ref="C47:D47"/>
  </mergeCells>
  <printOptions/>
  <pageMargins left="0.3937007874015748" right="0.1968503937007874" top="0.5905511811023623" bottom="0.1968503937007874" header="0.31496062992125984" footer="0.31496062992125984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7">
      <selection activeCell="E12" sqref="E12"/>
    </sheetView>
  </sheetViews>
  <sheetFormatPr defaultColWidth="9.140625" defaultRowHeight="21.75"/>
  <cols>
    <col min="1" max="1" width="4.57421875" style="0" customWidth="1"/>
    <col min="2" max="2" width="23.7109375" style="0" customWidth="1"/>
    <col min="3" max="3" width="24.00390625" style="0" customWidth="1"/>
    <col min="4" max="4" width="20.7109375" style="0" customWidth="1"/>
    <col min="5" max="5" width="14.140625" style="0" customWidth="1"/>
    <col min="9" max="9" width="12.57421875" style="0" customWidth="1"/>
    <col min="10" max="10" width="14.8515625" style="0" customWidth="1"/>
    <col min="11" max="11" width="12.421875" style="0" customWidth="1"/>
  </cols>
  <sheetData>
    <row r="1" spans="1:11" ht="32.25">
      <c r="A1" s="229"/>
      <c r="B1" s="229"/>
      <c r="C1" s="229"/>
      <c r="D1" s="229"/>
      <c r="E1" s="230"/>
      <c r="F1" s="231"/>
      <c r="G1" s="231"/>
      <c r="H1" s="231"/>
      <c r="I1" s="231"/>
      <c r="J1" s="229"/>
      <c r="K1" s="261" t="s">
        <v>860</v>
      </c>
    </row>
    <row r="2" spans="1:11" ht="19.5" customHeight="1">
      <c r="A2" s="229"/>
      <c r="B2" s="229"/>
      <c r="C2" s="229"/>
      <c r="D2" s="229"/>
      <c r="E2" s="230"/>
      <c r="F2" s="231"/>
      <c r="G2" s="231"/>
      <c r="H2" s="231"/>
      <c r="I2" s="231"/>
      <c r="J2" s="229"/>
      <c r="K2" s="261"/>
    </row>
    <row r="3" spans="1:12" ht="23.25">
      <c r="A3" s="494" t="s">
        <v>61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358"/>
    </row>
    <row r="4" spans="1:11" s="12" customFormat="1" ht="23.25">
      <c r="A4" s="519" t="s">
        <v>845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</row>
    <row r="5" spans="1:11" s="12" customFormat="1" ht="23.25">
      <c r="A5" s="519" t="s">
        <v>60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</row>
    <row r="6" spans="1:16" s="378" customFormat="1" ht="22.5">
      <c r="A6" s="376" t="s">
        <v>551</v>
      </c>
      <c r="B6" s="376" t="s">
        <v>552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7"/>
      <c r="N6" s="377"/>
      <c r="O6" s="377"/>
      <c r="P6" s="377"/>
    </row>
    <row r="7" spans="1:16" s="378" customFormat="1" ht="22.5">
      <c r="A7" s="379" t="s">
        <v>553</v>
      </c>
      <c r="B7" s="380" t="s">
        <v>554</v>
      </c>
      <c r="C7" s="377"/>
      <c r="D7" s="377"/>
      <c r="E7" s="381"/>
      <c r="F7" s="382"/>
      <c r="G7" s="382"/>
      <c r="H7" s="382"/>
      <c r="I7" s="382"/>
      <c r="J7" s="377"/>
      <c r="K7" s="383"/>
      <c r="L7" s="383"/>
      <c r="M7" s="377"/>
      <c r="N7" s="377"/>
      <c r="O7" s="377"/>
      <c r="P7" s="377"/>
    </row>
    <row r="8" spans="1:16" s="378" customFormat="1" ht="22.5">
      <c r="A8" s="384"/>
      <c r="B8" s="385" t="s">
        <v>555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4"/>
      <c r="N8" s="384"/>
      <c r="O8" s="384"/>
      <c r="P8" s="384"/>
    </row>
    <row r="9" spans="2:16" s="378" customFormat="1" ht="22.5">
      <c r="B9" s="386" t="s">
        <v>556</v>
      </c>
      <c r="C9" s="386"/>
      <c r="D9" s="386"/>
      <c r="E9" s="386"/>
      <c r="F9" s="386"/>
      <c r="G9" s="386"/>
      <c r="H9" s="386"/>
      <c r="I9" s="386"/>
      <c r="J9" s="386"/>
      <c r="K9" s="386"/>
      <c r="L9" s="387"/>
      <c r="M9" s="387"/>
      <c r="N9" s="387"/>
      <c r="O9" s="387"/>
      <c r="P9" s="387"/>
    </row>
    <row r="10" spans="1:15" ht="21.75">
      <c r="A10" s="498" t="s">
        <v>0</v>
      </c>
      <c r="B10" s="498" t="s">
        <v>1</v>
      </c>
      <c r="C10" s="498" t="s">
        <v>2</v>
      </c>
      <c r="D10" s="492" t="s">
        <v>8</v>
      </c>
      <c r="E10" s="495" t="s">
        <v>7</v>
      </c>
      <c r="F10" s="496"/>
      <c r="G10" s="496"/>
      <c r="H10" s="497"/>
      <c r="I10" s="492" t="s">
        <v>9</v>
      </c>
      <c r="J10" s="492" t="s">
        <v>10</v>
      </c>
      <c r="K10" s="492" t="s">
        <v>22</v>
      </c>
      <c r="L10" s="360"/>
      <c r="M10" s="219"/>
      <c r="N10" s="219"/>
      <c r="O10" s="219"/>
    </row>
    <row r="11" spans="1:11" ht="43.5">
      <c r="A11" s="499"/>
      <c r="B11" s="499"/>
      <c r="C11" s="499"/>
      <c r="D11" s="493"/>
      <c r="E11" s="16" t="s">
        <v>11</v>
      </c>
      <c r="F11" s="17" t="s">
        <v>12</v>
      </c>
      <c r="G11" s="17" t="s">
        <v>13</v>
      </c>
      <c r="H11" s="17" t="s">
        <v>14</v>
      </c>
      <c r="I11" s="493"/>
      <c r="J11" s="493"/>
      <c r="K11" s="493"/>
    </row>
    <row r="12" spans="1:11" ht="23.25">
      <c r="A12" s="23">
        <v>1</v>
      </c>
      <c r="B12" s="34" t="s">
        <v>846</v>
      </c>
      <c r="C12" s="49" t="s">
        <v>847</v>
      </c>
      <c r="D12" s="34" t="s">
        <v>848</v>
      </c>
      <c r="E12" s="184">
        <v>4000000</v>
      </c>
      <c r="F12" s="23" t="s">
        <v>3</v>
      </c>
      <c r="G12" s="23" t="s">
        <v>3</v>
      </c>
      <c r="H12" s="23" t="s">
        <v>3</v>
      </c>
      <c r="I12" s="34" t="s">
        <v>849</v>
      </c>
      <c r="J12" s="34" t="s">
        <v>850</v>
      </c>
      <c r="K12" s="134" t="s">
        <v>851</v>
      </c>
    </row>
    <row r="13" spans="1:11" ht="23.25">
      <c r="A13" s="206"/>
      <c r="B13" s="19" t="s">
        <v>852</v>
      </c>
      <c r="C13" s="45" t="s">
        <v>853</v>
      </c>
      <c r="D13" s="19" t="s">
        <v>854</v>
      </c>
      <c r="E13" s="327" t="s">
        <v>594</v>
      </c>
      <c r="F13" s="359"/>
      <c r="G13" s="19"/>
      <c r="H13" s="19"/>
      <c r="I13" s="19" t="s">
        <v>855</v>
      </c>
      <c r="J13" s="19" t="s">
        <v>856</v>
      </c>
      <c r="K13" s="136" t="s">
        <v>857</v>
      </c>
    </row>
    <row r="14" spans="1:11" ht="23.25">
      <c r="A14" s="206"/>
      <c r="B14" s="19"/>
      <c r="C14" s="20" t="s">
        <v>197</v>
      </c>
      <c r="D14" s="19" t="s">
        <v>858</v>
      </c>
      <c r="E14" s="327" t="s">
        <v>561</v>
      </c>
      <c r="F14" s="359"/>
      <c r="G14" s="19"/>
      <c r="H14" s="19"/>
      <c r="I14" s="19" t="s">
        <v>595</v>
      </c>
      <c r="J14" s="19"/>
      <c r="K14" s="136"/>
    </row>
    <row r="15" spans="1:11" ht="23.25">
      <c r="A15" s="206"/>
      <c r="B15" s="19"/>
      <c r="C15" s="20"/>
      <c r="D15" s="19" t="s">
        <v>859</v>
      </c>
      <c r="E15" s="327" t="s">
        <v>232</v>
      </c>
      <c r="F15" s="359"/>
      <c r="G15" s="19"/>
      <c r="H15" s="19"/>
      <c r="I15" s="19" t="s">
        <v>862</v>
      </c>
      <c r="J15" s="19"/>
      <c r="K15" s="19"/>
    </row>
    <row r="16" spans="1:11" ht="24">
      <c r="A16" s="206"/>
      <c r="B16" s="206"/>
      <c r="C16" s="206"/>
      <c r="D16" s="22" t="s">
        <v>60</v>
      </c>
      <c r="E16" s="206"/>
      <c r="F16" s="206"/>
      <c r="G16" s="206"/>
      <c r="H16" s="206"/>
      <c r="I16" s="155"/>
      <c r="J16" s="206"/>
      <c r="K16" s="206"/>
    </row>
    <row r="17" spans="1:11" ht="23.25">
      <c r="A17" s="206"/>
      <c r="B17" s="206"/>
      <c r="C17" s="206"/>
      <c r="D17" s="22" t="s">
        <v>863</v>
      </c>
      <c r="E17" s="206"/>
      <c r="F17" s="206"/>
      <c r="G17" s="206"/>
      <c r="H17" s="206"/>
      <c r="I17" s="206"/>
      <c r="J17" s="206"/>
      <c r="K17" s="206"/>
    </row>
    <row r="18" spans="1:11" ht="21.7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</row>
    <row r="19" spans="1:11" ht="21.75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</row>
    <row r="20" spans="1:11" ht="21.75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 ht="21.75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</row>
    <row r="22" spans="1:11" ht="22.5" thickBot="1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</row>
    <row r="23" spans="1:11" ht="24.75" thickBot="1" thickTop="1">
      <c r="A23" s="361"/>
      <c r="B23" s="362" t="s">
        <v>596</v>
      </c>
      <c r="C23" s="362"/>
      <c r="D23" s="362"/>
      <c r="E23" s="435">
        <f>E12</f>
        <v>4000000</v>
      </c>
      <c r="F23" s="437" t="s">
        <v>3</v>
      </c>
      <c r="G23" s="437" t="s">
        <v>3</v>
      </c>
      <c r="H23" s="437" t="s">
        <v>3</v>
      </c>
      <c r="I23" s="436"/>
      <c r="J23" s="362"/>
      <c r="K23" s="363"/>
    </row>
    <row r="24" ht="22.5" thickTop="1"/>
  </sheetData>
  <sheetProtection/>
  <mergeCells count="11">
    <mergeCell ref="D10:D11"/>
    <mergeCell ref="E10:H10"/>
    <mergeCell ref="I10:I11"/>
    <mergeCell ref="J10:J11"/>
    <mergeCell ref="K10:K11"/>
    <mergeCell ref="A3:K3"/>
    <mergeCell ref="A4:K4"/>
    <mergeCell ref="A5:K5"/>
    <mergeCell ref="A10:A11"/>
    <mergeCell ref="B10:B11"/>
    <mergeCell ref="C10:C11"/>
  </mergeCells>
  <printOptions/>
  <pageMargins left="0.3937007874015748" right="0.1968503937007874" top="0.5905511811023623" bottom="0.1968503937007874" header="0.31496062992125984" footer="0.31496062992125984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49">
      <selection activeCell="E61" sqref="E61:E63"/>
    </sheetView>
  </sheetViews>
  <sheetFormatPr defaultColWidth="9.140625" defaultRowHeight="21.75"/>
  <cols>
    <col min="1" max="1" width="3.28125" style="0" customWidth="1"/>
    <col min="2" max="2" width="17.00390625" style="0" customWidth="1"/>
    <col min="3" max="3" width="10.140625" style="0" customWidth="1"/>
    <col min="4" max="4" width="12.140625" style="0" customWidth="1"/>
    <col min="5" max="5" width="25.8515625" style="0" customWidth="1"/>
    <col min="6" max="6" width="29.00390625" style="0" customWidth="1"/>
    <col min="7" max="7" width="14.00390625" style="0" customWidth="1"/>
    <col min="8" max="10" width="9.7109375" style="0" customWidth="1"/>
    <col min="11" max="11" width="12.28125" style="0" customWidth="1"/>
  </cols>
  <sheetData>
    <row r="1" ht="32.25">
      <c r="K1" s="32" t="s">
        <v>725</v>
      </c>
    </row>
    <row r="2" spans="1:11" ht="23.25">
      <c r="A2" s="521" t="s">
        <v>393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</row>
    <row r="3" spans="1:12" ht="23.25">
      <c r="A3" s="494" t="s">
        <v>61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266"/>
    </row>
    <row r="4" spans="1:11" s="267" customFormat="1" ht="23.25">
      <c r="A4" s="522" t="s">
        <v>394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</row>
    <row r="5" spans="1:11" s="267" customFormat="1" ht="21.75">
      <c r="A5" s="523" t="s">
        <v>0</v>
      </c>
      <c r="B5" s="523" t="s">
        <v>395</v>
      </c>
      <c r="C5" s="523" t="s">
        <v>396</v>
      </c>
      <c r="D5" s="523" t="s">
        <v>397</v>
      </c>
      <c r="E5" s="523" t="s">
        <v>2</v>
      </c>
      <c r="F5" s="268" t="s">
        <v>94</v>
      </c>
      <c r="G5" s="526" t="s">
        <v>7</v>
      </c>
      <c r="H5" s="526"/>
      <c r="I5" s="526"/>
      <c r="J5" s="526"/>
      <c r="K5" s="268" t="s">
        <v>98</v>
      </c>
    </row>
    <row r="6" spans="1:11" s="267" customFormat="1" ht="21.75">
      <c r="A6" s="524"/>
      <c r="B6" s="524"/>
      <c r="C6" s="524"/>
      <c r="D6" s="524"/>
      <c r="E6" s="524"/>
      <c r="F6" s="212" t="s">
        <v>398</v>
      </c>
      <c r="G6" s="268">
        <v>2561</v>
      </c>
      <c r="H6" s="268">
        <v>2562</v>
      </c>
      <c r="I6" s="268">
        <v>2563</v>
      </c>
      <c r="J6" s="268">
        <v>2564</v>
      </c>
      <c r="K6" s="212" t="s">
        <v>108</v>
      </c>
    </row>
    <row r="7" spans="1:11" s="267" customFormat="1" ht="24">
      <c r="A7" s="525"/>
      <c r="B7" s="525"/>
      <c r="C7" s="525"/>
      <c r="D7" s="525"/>
      <c r="E7" s="525"/>
      <c r="F7" s="269"/>
      <c r="G7" s="270" t="s">
        <v>46</v>
      </c>
      <c r="H7" s="270" t="s">
        <v>46</v>
      </c>
      <c r="I7" s="270" t="s">
        <v>46</v>
      </c>
      <c r="J7" s="270" t="s">
        <v>46</v>
      </c>
      <c r="K7" s="212" t="s">
        <v>112</v>
      </c>
    </row>
    <row r="8" spans="1:11" s="277" customFormat="1" ht="20.25" customHeight="1">
      <c r="A8" s="271" t="s">
        <v>233</v>
      </c>
      <c r="B8" s="272" t="s">
        <v>400</v>
      </c>
      <c r="C8" s="273" t="s">
        <v>399</v>
      </c>
      <c r="D8" s="274" t="s">
        <v>399</v>
      </c>
      <c r="E8" s="223" t="s">
        <v>425</v>
      </c>
      <c r="F8" s="275" t="s">
        <v>409</v>
      </c>
      <c r="G8" s="302">
        <v>18600</v>
      </c>
      <c r="H8" s="268" t="s">
        <v>3</v>
      </c>
      <c r="I8" s="276" t="s">
        <v>3</v>
      </c>
      <c r="J8" s="276" t="s">
        <v>3</v>
      </c>
      <c r="K8" s="209" t="s">
        <v>115</v>
      </c>
    </row>
    <row r="9" spans="1:11" s="277" customFormat="1" ht="20.25" customHeight="1">
      <c r="A9" s="271"/>
      <c r="B9" s="278" t="s">
        <v>401</v>
      </c>
      <c r="C9" s="278"/>
      <c r="D9" s="274" t="s">
        <v>402</v>
      </c>
      <c r="E9" s="222" t="s">
        <v>403</v>
      </c>
      <c r="F9" s="275" t="s">
        <v>417</v>
      </c>
      <c r="G9" s="279" t="s">
        <v>124</v>
      </c>
      <c r="H9" s="280"/>
      <c r="I9" s="281"/>
      <c r="J9" s="281"/>
      <c r="K9" s="211" t="s">
        <v>116</v>
      </c>
    </row>
    <row r="10" spans="1:11" s="277" customFormat="1" ht="20.25" customHeight="1">
      <c r="A10" s="271"/>
      <c r="B10" s="278"/>
      <c r="C10" s="278"/>
      <c r="D10" s="275"/>
      <c r="E10" s="222" t="s">
        <v>404</v>
      </c>
      <c r="F10" s="275" t="s">
        <v>419</v>
      </c>
      <c r="G10" s="279" t="s">
        <v>119</v>
      </c>
      <c r="H10" s="280"/>
      <c r="I10" s="281"/>
      <c r="J10" s="281"/>
      <c r="K10" s="211"/>
    </row>
    <row r="11" spans="1:11" s="277" customFormat="1" ht="20.25" customHeight="1">
      <c r="A11" s="271"/>
      <c r="B11" s="278"/>
      <c r="C11" s="278"/>
      <c r="D11" s="275"/>
      <c r="E11" s="19"/>
      <c r="F11" s="275" t="s">
        <v>415</v>
      </c>
      <c r="G11" s="279" t="s">
        <v>120</v>
      </c>
      <c r="H11" s="280"/>
      <c r="I11" s="281"/>
      <c r="J11" s="281"/>
      <c r="K11" s="211"/>
    </row>
    <row r="12" spans="1:11" s="277" customFormat="1" ht="20.25" customHeight="1">
      <c r="A12" s="271"/>
      <c r="B12" s="278"/>
      <c r="C12" s="278"/>
      <c r="D12" s="275"/>
      <c r="E12" s="288"/>
      <c r="F12" s="275" t="s">
        <v>416</v>
      </c>
      <c r="G12" s="279"/>
      <c r="H12" s="280"/>
      <c r="I12" s="281"/>
      <c r="J12" s="281"/>
      <c r="K12" s="211"/>
    </row>
    <row r="13" spans="1:11" s="277" customFormat="1" ht="20.25" customHeight="1">
      <c r="A13" s="211"/>
      <c r="B13" s="275"/>
      <c r="C13" s="275"/>
      <c r="D13" s="275"/>
      <c r="E13" s="19"/>
      <c r="F13" s="282" t="s">
        <v>418</v>
      </c>
      <c r="G13" s="283"/>
      <c r="H13" s="280"/>
      <c r="I13" s="280"/>
      <c r="J13" s="280"/>
      <c r="K13" s="211"/>
    </row>
    <row r="14" spans="1:11" s="277" customFormat="1" ht="20.25" customHeight="1">
      <c r="A14" s="211"/>
      <c r="B14" s="275"/>
      <c r="C14" s="275"/>
      <c r="D14" s="289"/>
      <c r="E14" s="290"/>
      <c r="F14" s="282"/>
      <c r="G14" s="283"/>
      <c r="H14" s="280"/>
      <c r="I14" s="280"/>
      <c r="J14" s="280"/>
      <c r="K14" s="211"/>
    </row>
    <row r="15" spans="1:11" s="286" customFormat="1" ht="20.25" customHeight="1">
      <c r="A15" s="209" t="s">
        <v>4</v>
      </c>
      <c r="B15" s="272" t="s">
        <v>400</v>
      </c>
      <c r="C15" s="209" t="s">
        <v>399</v>
      </c>
      <c r="D15" s="208" t="s">
        <v>399</v>
      </c>
      <c r="E15" s="34" t="s">
        <v>425</v>
      </c>
      <c r="F15" s="272" t="s">
        <v>408</v>
      </c>
      <c r="G15" s="303">
        <v>10200</v>
      </c>
      <c r="H15" s="268" t="s">
        <v>3</v>
      </c>
      <c r="I15" s="276" t="s">
        <v>3</v>
      </c>
      <c r="J15" s="276" t="s">
        <v>3</v>
      </c>
      <c r="K15" s="209" t="s">
        <v>115</v>
      </c>
    </row>
    <row r="16" spans="1:11" s="286" customFormat="1" ht="20.25" customHeight="1">
      <c r="A16" s="271"/>
      <c r="B16" s="278" t="s">
        <v>401</v>
      </c>
      <c r="C16" s="278"/>
      <c r="D16" s="274" t="s">
        <v>402</v>
      </c>
      <c r="E16" s="19" t="s">
        <v>405</v>
      </c>
      <c r="F16" s="275" t="s">
        <v>414</v>
      </c>
      <c r="G16" s="279" t="s">
        <v>124</v>
      </c>
      <c r="H16" s="280"/>
      <c r="I16" s="281"/>
      <c r="J16" s="281"/>
      <c r="K16" s="211" t="s">
        <v>116</v>
      </c>
    </row>
    <row r="17" spans="1:11" s="286" customFormat="1" ht="20.25" customHeight="1">
      <c r="A17" s="271"/>
      <c r="B17" s="278"/>
      <c r="C17" s="278"/>
      <c r="D17" s="278"/>
      <c r="E17" s="19" t="s">
        <v>406</v>
      </c>
      <c r="F17" s="287" t="s">
        <v>410</v>
      </c>
      <c r="G17" s="279" t="s">
        <v>119</v>
      </c>
      <c r="H17" s="280"/>
      <c r="I17" s="281"/>
      <c r="J17" s="281"/>
      <c r="K17" s="211"/>
    </row>
    <row r="18" spans="1:11" s="286" customFormat="1" ht="20.25" customHeight="1">
      <c r="A18" s="271"/>
      <c r="B18" s="278"/>
      <c r="C18" s="278"/>
      <c r="D18" s="278"/>
      <c r="E18" s="19" t="s">
        <v>407</v>
      </c>
      <c r="F18" s="282" t="s">
        <v>411</v>
      </c>
      <c r="G18" s="279" t="s">
        <v>120</v>
      </c>
      <c r="H18" s="280"/>
      <c r="I18" s="281"/>
      <c r="J18" s="281"/>
      <c r="K18" s="211"/>
    </row>
    <row r="19" spans="1:11" s="286" customFormat="1" ht="20.25" customHeight="1">
      <c r="A19" s="284"/>
      <c r="B19" s="284"/>
      <c r="C19" s="284"/>
      <c r="D19" s="284"/>
      <c r="E19" s="284"/>
      <c r="F19" s="285" t="s">
        <v>412</v>
      </c>
      <c r="G19" s="284"/>
      <c r="H19" s="284"/>
      <c r="I19" s="284"/>
      <c r="J19" s="284"/>
      <c r="K19" s="284"/>
    </row>
    <row r="20" spans="1:11" s="286" customFormat="1" ht="20.25" customHeight="1">
      <c r="A20" s="284"/>
      <c r="B20" s="284"/>
      <c r="C20" s="284"/>
      <c r="D20" s="284"/>
      <c r="E20" s="284"/>
      <c r="F20" s="282" t="s">
        <v>413</v>
      </c>
      <c r="G20" s="284"/>
      <c r="H20" s="284"/>
      <c r="I20" s="284"/>
      <c r="J20" s="284"/>
      <c r="K20" s="284"/>
    </row>
    <row r="21" spans="1:11" s="286" customFormat="1" ht="20.25" customHeight="1">
      <c r="A21" s="284"/>
      <c r="B21" s="284"/>
      <c r="C21" s="284"/>
      <c r="D21" s="284"/>
      <c r="E21" s="284"/>
      <c r="F21" s="282"/>
      <c r="G21" s="284"/>
      <c r="H21" s="284"/>
      <c r="I21" s="284"/>
      <c r="J21" s="284"/>
      <c r="K21" s="284"/>
    </row>
    <row r="22" spans="1:11" s="286" customFormat="1" ht="20.25" customHeight="1">
      <c r="A22" s="284"/>
      <c r="B22" s="284"/>
      <c r="C22" s="284"/>
      <c r="D22" s="284"/>
      <c r="E22" s="284"/>
      <c r="F22" s="282"/>
      <c r="G22" s="284"/>
      <c r="H22" s="284"/>
      <c r="I22" s="284"/>
      <c r="J22" s="284"/>
      <c r="K22" s="284"/>
    </row>
    <row r="23" spans="1:11" s="286" customFormat="1" ht="20.25" customHeight="1">
      <c r="A23" s="284"/>
      <c r="B23" s="284"/>
      <c r="C23" s="284"/>
      <c r="D23" s="284"/>
      <c r="E23" s="284"/>
      <c r="F23" s="282"/>
      <c r="G23" s="284"/>
      <c r="H23" s="284"/>
      <c r="I23" s="284"/>
      <c r="J23" s="284"/>
      <c r="K23" s="284"/>
    </row>
    <row r="24" spans="1:11" s="286" customFormat="1" ht="20.25" customHeight="1">
      <c r="A24" s="299"/>
      <c r="B24" s="299"/>
      <c r="C24" s="299"/>
      <c r="D24" s="299"/>
      <c r="E24" s="299"/>
      <c r="F24" s="300"/>
      <c r="G24" s="299"/>
      <c r="H24" s="299"/>
      <c r="I24" s="299"/>
      <c r="J24" s="299"/>
      <c r="K24" s="299"/>
    </row>
    <row r="25" spans="1:11" s="286" customFormat="1" ht="20.25" customHeight="1">
      <c r="A25" s="298"/>
      <c r="B25" s="298"/>
      <c r="C25" s="298"/>
      <c r="D25" s="298"/>
      <c r="E25" s="298"/>
      <c r="F25" s="301"/>
      <c r="G25" s="298"/>
      <c r="H25" s="298"/>
      <c r="I25" s="298"/>
      <c r="J25" s="298"/>
      <c r="K25" s="298"/>
    </row>
    <row r="26" spans="1:11" s="286" customFormat="1" ht="20.25" customHeight="1">
      <c r="A26" s="298"/>
      <c r="B26" s="298"/>
      <c r="C26" s="298"/>
      <c r="D26" s="298"/>
      <c r="E26" s="298"/>
      <c r="F26" s="301"/>
      <c r="G26" s="298"/>
      <c r="H26" s="298"/>
      <c r="I26" s="298"/>
      <c r="J26" s="298"/>
      <c r="K26" s="298"/>
    </row>
    <row r="27" spans="1:11" s="286" customFormat="1" ht="20.25" customHeight="1">
      <c r="A27" s="298"/>
      <c r="B27" s="298"/>
      <c r="C27" s="298"/>
      <c r="D27" s="298"/>
      <c r="E27" s="298"/>
      <c r="F27" s="301"/>
      <c r="G27" s="298"/>
      <c r="H27" s="298"/>
      <c r="I27" s="298"/>
      <c r="J27" s="298"/>
      <c r="K27" s="298"/>
    </row>
    <row r="28" ht="32.25">
      <c r="K28" s="32" t="s">
        <v>739</v>
      </c>
    </row>
    <row r="29" spans="1:11" ht="23.25">
      <c r="A29" s="521" t="s">
        <v>393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</row>
    <row r="30" spans="1:12" ht="23.25">
      <c r="A30" s="494" t="s">
        <v>61</v>
      </c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266"/>
    </row>
    <row r="31" spans="1:11" s="267" customFormat="1" ht="23.25">
      <c r="A31" s="522" t="s">
        <v>394</v>
      </c>
      <c r="B31" s="522"/>
      <c r="C31" s="522"/>
      <c r="D31" s="522"/>
      <c r="E31" s="522"/>
      <c r="F31" s="522"/>
      <c r="G31" s="522"/>
      <c r="H31" s="522"/>
      <c r="I31" s="522"/>
      <c r="J31" s="522"/>
      <c r="K31" s="522"/>
    </row>
    <row r="32" spans="1:11" s="267" customFormat="1" ht="21.75">
      <c r="A32" s="523" t="s">
        <v>0</v>
      </c>
      <c r="B32" s="523" t="s">
        <v>395</v>
      </c>
      <c r="C32" s="523" t="s">
        <v>396</v>
      </c>
      <c r="D32" s="523" t="s">
        <v>397</v>
      </c>
      <c r="E32" s="523" t="s">
        <v>2</v>
      </c>
      <c r="F32" s="268" t="s">
        <v>94</v>
      </c>
      <c r="G32" s="526" t="s">
        <v>7</v>
      </c>
      <c r="H32" s="526"/>
      <c r="I32" s="526"/>
      <c r="J32" s="526"/>
      <c r="K32" s="268" t="s">
        <v>98</v>
      </c>
    </row>
    <row r="33" spans="1:11" s="267" customFormat="1" ht="21.75">
      <c r="A33" s="524"/>
      <c r="B33" s="524"/>
      <c r="C33" s="524"/>
      <c r="D33" s="524"/>
      <c r="E33" s="524"/>
      <c r="F33" s="212" t="s">
        <v>398</v>
      </c>
      <c r="G33" s="268">
        <v>2561</v>
      </c>
      <c r="H33" s="268">
        <v>2562</v>
      </c>
      <c r="I33" s="268">
        <v>2563</v>
      </c>
      <c r="J33" s="268">
        <v>2564</v>
      </c>
      <c r="K33" s="212" t="s">
        <v>108</v>
      </c>
    </row>
    <row r="34" spans="1:11" s="267" customFormat="1" ht="24">
      <c r="A34" s="525"/>
      <c r="B34" s="525"/>
      <c r="C34" s="525"/>
      <c r="D34" s="525"/>
      <c r="E34" s="525"/>
      <c r="F34" s="269"/>
      <c r="G34" s="270" t="s">
        <v>46</v>
      </c>
      <c r="H34" s="270" t="s">
        <v>46</v>
      </c>
      <c r="I34" s="270" t="s">
        <v>46</v>
      </c>
      <c r="J34" s="270" t="s">
        <v>46</v>
      </c>
      <c r="K34" s="212" t="s">
        <v>112</v>
      </c>
    </row>
    <row r="35" spans="1:11" s="287" customFormat="1" ht="20.25" customHeight="1">
      <c r="A35" s="210">
        <v>3</v>
      </c>
      <c r="B35" s="272" t="s">
        <v>400</v>
      </c>
      <c r="C35" s="210" t="s">
        <v>399</v>
      </c>
      <c r="D35" s="294" t="s">
        <v>399</v>
      </c>
      <c r="E35" s="34" t="s">
        <v>425</v>
      </c>
      <c r="F35" s="295" t="s">
        <v>431</v>
      </c>
      <c r="G35" s="297">
        <v>12900</v>
      </c>
      <c r="H35" s="268" t="s">
        <v>3</v>
      </c>
      <c r="I35" s="276" t="s">
        <v>3</v>
      </c>
      <c r="J35" s="276" t="s">
        <v>3</v>
      </c>
      <c r="K35" s="209" t="s">
        <v>115</v>
      </c>
    </row>
    <row r="36" spans="1:11" s="287" customFormat="1" ht="20.25" customHeight="1">
      <c r="A36" s="285"/>
      <c r="B36" s="275" t="s">
        <v>401</v>
      </c>
      <c r="C36" s="285"/>
      <c r="D36" s="285" t="s">
        <v>430</v>
      </c>
      <c r="E36" s="19" t="s">
        <v>405</v>
      </c>
      <c r="F36" s="222" t="s">
        <v>436</v>
      </c>
      <c r="G36" s="279" t="s">
        <v>124</v>
      </c>
      <c r="H36" s="280"/>
      <c r="I36" s="280"/>
      <c r="J36" s="280"/>
      <c r="K36" s="211" t="s">
        <v>116</v>
      </c>
    </row>
    <row r="37" spans="1:11" s="287" customFormat="1" ht="20.25" customHeight="1">
      <c r="A37" s="285"/>
      <c r="B37" s="278"/>
      <c r="C37" s="285"/>
      <c r="D37" s="285"/>
      <c r="E37" s="19" t="s">
        <v>406</v>
      </c>
      <c r="F37" s="222" t="s">
        <v>437</v>
      </c>
      <c r="G37" s="279" t="s">
        <v>119</v>
      </c>
      <c r="H37" s="285"/>
      <c r="I37" s="285"/>
      <c r="J37" s="285"/>
      <c r="K37" s="285"/>
    </row>
    <row r="38" spans="1:11" s="287" customFormat="1" ht="20.25" customHeight="1">
      <c r="A38" s="285"/>
      <c r="B38" s="285"/>
      <c r="C38" s="285"/>
      <c r="D38" s="285"/>
      <c r="E38" s="19" t="s">
        <v>407</v>
      </c>
      <c r="F38" s="293" t="s">
        <v>438</v>
      </c>
      <c r="G38" s="279" t="s">
        <v>120</v>
      </c>
      <c r="H38" s="285"/>
      <c r="I38" s="285"/>
      <c r="J38" s="285"/>
      <c r="K38" s="285"/>
    </row>
    <row r="39" spans="1:11" s="287" customFormat="1" ht="20.25" customHeight="1">
      <c r="A39" s="285"/>
      <c r="B39" s="22"/>
      <c r="C39" s="22"/>
      <c r="D39" s="22"/>
      <c r="E39" s="22"/>
      <c r="F39" s="293" t="s">
        <v>439</v>
      </c>
      <c r="G39" s="22"/>
      <c r="H39" s="22"/>
      <c r="I39" s="22"/>
      <c r="J39" s="22"/>
      <c r="K39" s="22"/>
    </row>
    <row r="40" spans="1:11" s="287" customFormat="1" ht="20.25">
      <c r="A40" s="285"/>
      <c r="B40" s="22"/>
      <c r="C40" s="22"/>
      <c r="D40" s="22"/>
      <c r="E40" s="22"/>
      <c r="F40" s="22" t="s">
        <v>435</v>
      </c>
      <c r="G40" s="22"/>
      <c r="H40" s="22"/>
      <c r="I40" s="22"/>
      <c r="J40" s="22"/>
      <c r="K40" s="22"/>
    </row>
    <row r="41" spans="1:11" s="287" customFormat="1" ht="20.25">
      <c r="A41" s="285"/>
      <c r="B41" s="22"/>
      <c r="C41" s="22"/>
      <c r="D41" s="22"/>
      <c r="E41" s="22"/>
      <c r="F41" s="22" t="s">
        <v>432</v>
      </c>
      <c r="G41" s="22"/>
      <c r="H41" s="22"/>
      <c r="I41" s="22"/>
      <c r="J41" s="22"/>
      <c r="K41" s="22"/>
    </row>
    <row r="42" spans="1:11" s="287" customFormat="1" ht="9.75" customHeight="1">
      <c r="A42" s="285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s="287" customFormat="1" ht="20.25" customHeight="1">
      <c r="A43" s="210">
        <v>4</v>
      </c>
      <c r="B43" s="272" t="s">
        <v>400</v>
      </c>
      <c r="C43" s="210" t="s">
        <v>399</v>
      </c>
      <c r="D43" s="294" t="s">
        <v>399</v>
      </c>
      <c r="E43" s="34" t="s">
        <v>425</v>
      </c>
      <c r="F43" s="295" t="s">
        <v>431</v>
      </c>
      <c r="G43" s="297">
        <v>4300</v>
      </c>
      <c r="H43" s="268" t="s">
        <v>3</v>
      </c>
      <c r="I43" s="276" t="s">
        <v>3</v>
      </c>
      <c r="J43" s="276" t="s">
        <v>3</v>
      </c>
      <c r="K43" s="209" t="s">
        <v>115</v>
      </c>
    </row>
    <row r="44" spans="1:11" s="287" customFormat="1" ht="20.25" customHeight="1">
      <c r="A44" s="285"/>
      <c r="B44" s="275" t="s">
        <v>429</v>
      </c>
      <c r="C44" s="285"/>
      <c r="D44" s="285" t="s">
        <v>430</v>
      </c>
      <c r="E44" s="19" t="s">
        <v>405</v>
      </c>
      <c r="F44" s="222" t="s">
        <v>436</v>
      </c>
      <c r="G44" s="279" t="s">
        <v>124</v>
      </c>
      <c r="H44" s="280"/>
      <c r="I44" s="280"/>
      <c r="J44" s="280"/>
      <c r="K44" s="211" t="s">
        <v>116</v>
      </c>
    </row>
    <row r="45" spans="1:11" s="287" customFormat="1" ht="20.25" customHeight="1">
      <c r="A45" s="285"/>
      <c r="B45" s="278" t="s">
        <v>116</v>
      </c>
      <c r="C45" s="285"/>
      <c r="D45" s="285"/>
      <c r="E45" s="19" t="s">
        <v>406</v>
      </c>
      <c r="F45" s="222" t="s">
        <v>437</v>
      </c>
      <c r="G45" s="279" t="s">
        <v>119</v>
      </c>
      <c r="H45" s="285"/>
      <c r="I45" s="285"/>
      <c r="J45" s="285"/>
      <c r="K45" s="285"/>
    </row>
    <row r="46" spans="1:11" s="287" customFormat="1" ht="20.25" customHeight="1">
      <c r="A46" s="285"/>
      <c r="B46" s="285"/>
      <c r="C46" s="285"/>
      <c r="D46" s="285"/>
      <c r="E46" s="19" t="s">
        <v>407</v>
      </c>
      <c r="F46" s="293" t="s">
        <v>438</v>
      </c>
      <c r="G46" s="279" t="s">
        <v>120</v>
      </c>
      <c r="H46" s="285"/>
      <c r="I46" s="285"/>
      <c r="J46" s="285"/>
      <c r="K46" s="285"/>
    </row>
    <row r="47" spans="1:11" s="291" customFormat="1" ht="20.25" customHeight="1">
      <c r="A47" s="22"/>
      <c r="B47" s="22"/>
      <c r="C47" s="22"/>
      <c r="D47" s="22"/>
      <c r="E47" s="22"/>
      <c r="F47" s="293" t="s">
        <v>439</v>
      </c>
      <c r="G47" s="22"/>
      <c r="H47" s="22"/>
      <c r="I47" s="22"/>
      <c r="J47" s="22"/>
      <c r="K47" s="22"/>
    </row>
    <row r="48" spans="1:11" s="291" customFormat="1" ht="20.25" customHeight="1">
      <c r="A48" s="22"/>
      <c r="B48" s="22"/>
      <c r="C48" s="22"/>
      <c r="D48" s="22"/>
      <c r="E48" s="22"/>
      <c r="F48" s="22" t="s">
        <v>428</v>
      </c>
      <c r="G48" s="22"/>
      <c r="H48" s="22"/>
      <c r="I48" s="22"/>
      <c r="J48" s="22"/>
      <c r="K48" s="22"/>
    </row>
    <row r="49" spans="1:11" s="291" customFormat="1" ht="10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s="291" customFormat="1" ht="20.25" customHeight="1">
      <c r="A50" s="210">
        <v>5</v>
      </c>
      <c r="B50" s="294" t="s">
        <v>420</v>
      </c>
      <c r="C50" s="210" t="s">
        <v>399</v>
      </c>
      <c r="D50" s="294" t="s">
        <v>399</v>
      </c>
      <c r="E50" s="34" t="s">
        <v>425</v>
      </c>
      <c r="F50" s="295" t="s">
        <v>427</v>
      </c>
      <c r="G50" s="296">
        <v>11000</v>
      </c>
      <c r="H50" s="268" t="s">
        <v>3</v>
      </c>
      <c r="I50" s="276" t="s">
        <v>3</v>
      </c>
      <c r="J50" s="276" t="s">
        <v>3</v>
      </c>
      <c r="K50" s="209" t="s">
        <v>115</v>
      </c>
    </row>
    <row r="51" spans="1:11" s="291" customFormat="1" ht="20.25" customHeight="1">
      <c r="A51" s="285"/>
      <c r="B51" s="285" t="s">
        <v>306</v>
      </c>
      <c r="C51" s="285"/>
      <c r="D51" s="285" t="s">
        <v>424</v>
      </c>
      <c r="E51" s="19" t="s">
        <v>405</v>
      </c>
      <c r="F51" s="293" t="s">
        <v>440</v>
      </c>
      <c r="G51" s="279" t="s">
        <v>124</v>
      </c>
      <c r="H51" s="280"/>
      <c r="I51" s="281"/>
      <c r="J51" s="281"/>
      <c r="K51" s="211" t="s">
        <v>116</v>
      </c>
    </row>
    <row r="52" spans="1:11" s="291" customFormat="1" ht="20.25" customHeight="1">
      <c r="A52" s="285"/>
      <c r="B52" s="285" t="s">
        <v>421</v>
      </c>
      <c r="C52" s="285"/>
      <c r="D52" s="285"/>
      <c r="E52" s="19" t="s">
        <v>406</v>
      </c>
      <c r="F52" s="293" t="s">
        <v>441</v>
      </c>
      <c r="G52" s="279" t="s">
        <v>119</v>
      </c>
      <c r="H52" s="285"/>
      <c r="I52" s="285"/>
      <c r="J52" s="285"/>
      <c r="K52" s="285"/>
    </row>
    <row r="53" spans="1:11" s="291" customFormat="1" ht="20.25" customHeight="1">
      <c r="A53" s="285"/>
      <c r="B53" s="285" t="s">
        <v>422</v>
      </c>
      <c r="C53" s="285"/>
      <c r="D53" s="285"/>
      <c r="E53" s="19" t="s">
        <v>407</v>
      </c>
      <c r="F53" s="293" t="s">
        <v>428</v>
      </c>
      <c r="G53" s="279" t="s">
        <v>120</v>
      </c>
      <c r="H53" s="285"/>
      <c r="I53" s="285"/>
      <c r="J53" s="285"/>
      <c r="K53" s="285"/>
    </row>
    <row r="54" spans="1:11" s="291" customFormat="1" ht="20.25" customHeight="1">
      <c r="A54" s="22"/>
      <c r="B54" s="285" t="s">
        <v>423</v>
      </c>
      <c r="C54" s="285"/>
      <c r="D54" s="285"/>
      <c r="E54" s="285" t="s">
        <v>426</v>
      </c>
      <c r="F54" s="222"/>
      <c r="G54" s="285"/>
      <c r="H54" s="285"/>
      <c r="I54" s="285"/>
      <c r="J54" s="285"/>
      <c r="K54" s="285"/>
    </row>
    <row r="55" spans="1:11" s="291" customFormat="1" ht="12" customHeight="1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</row>
    <row r="57" ht="32.25">
      <c r="K57" s="32" t="s">
        <v>808</v>
      </c>
    </row>
    <row r="58" spans="1:11" ht="23.25">
      <c r="A58" s="521" t="s">
        <v>393</v>
      </c>
      <c r="B58" s="521"/>
      <c r="C58" s="521"/>
      <c r="D58" s="521"/>
      <c r="E58" s="521"/>
      <c r="F58" s="521"/>
      <c r="G58" s="521"/>
      <c r="H58" s="521"/>
      <c r="I58" s="521"/>
      <c r="J58" s="521"/>
      <c r="K58" s="521"/>
    </row>
    <row r="59" spans="1:12" ht="23.25">
      <c r="A59" s="494" t="s">
        <v>61</v>
      </c>
      <c r="B59" s="494"/>
      <c r="C59" s="494"/>
      <c r="D59" s="494"/>
      <c r="E59" s="494"/>
      <c r="F59" s="494"/>
      <c r="G59" s="494"/>
      <c r="H59" s="494"/>
      <c r="I59" s="494"/>
      <c r="J59" s="494"/>
      <c r="K59" s="494"/>
      <c r="L59" s="266"/>
    </row>
    <row r="60" spans="1:11" s="267" customFormat="1" ht="23.25">
      <c r="A60" s="522" t="s">
        <v>394</v>
      </c>
      <c r="B60" s="522"/>
      <c r="C60" s="522"/>
      <c r="D60" s="522"/>
      <c r="E60" s="522"/>
      <c r="F60" s="522"/>
      <c r="G60" s="522"/>
      <c r="H60" s="522"/>
      <c r="I60" s="522"/>
      <c r="J60" s="522"/>
      <c r="K60" s="522"/>
    </row>
    <row r="61" spans="1:11" s="267" customFormat="1" ht="21.75">
      <c r="A61" s="523" t="s">
        <v>0</v>
      </c>
      <c r="B61" s="523" t="s">
        <v>395</v>
      </c>
      <c r="C61" s="523" t="s">
        <v>396</v>
      </c>
      <c r="D61" s="523" t="s">
        <v>397</v>
      </c>
      <c r="E61" s="523" t="s">
        <v>2</v>
      </c>
      <c r="F61" s="442" t="s">
        <v>94</v>
      </c>
      <c r="G61" s="526" t="s">
        <v>7</v>
      </c>
      <c r="H61" s="526"/>
      <c r="I61" s="526"/>
      <c r="J61" s="526"/>
      <c r="K61" s="442" t="s">
        <v>98</v>
      </c>
    </row>
    <row r="62" spans="1:11" s="267" customFormat="1" ht="21.75">
      <c r="A62" s="524"/>
      <c r="B62" s="524"/>
      <c r="C62" s="524"/>
      <c r="D62" s="524"/>
      <c r="E62" s="524"/>
      <c r="F62" s="443" t="s">
        <v>398</v>
      </c>
      <c r="G62" s="442">
        <v>2561</v>
      </c>
      <c r="H62" s="442">
        <v>2562</v>
      </c>
      <c r="I62" s="442">
        <v>2563</v>
      </c>
      <c r="J62" s="442">
        <v>2564</v>
      </c>
      <c r="K62" s="443" t="s">
        <v>108</v>
      </c>
    </row>
    <row r="63" spans="1:11" s="267" customFormat="1" ht="24">
      <c r="A63" s="525"/>
      <c r="B63" s="525"/>
      <c r="C63" s="525"/>
      <c r="D63" s="525"/>
      <c r="E63" s="525"/>
      <c r="F63" s="269"/>
      <c r="G63" s="270" t="s">
        <v>46</v>
      </c>
      <c r="H63" s="270" t="s">
        <v>46</v>
      </c>
      <c r="I63" s="270" t="s">
        <v>46</v>
      </c>
      <c r="J63" s="270" t="s">
        <v>46</v>
      </c>
      <c r="K63" s="443" t="s">
        <v>112</v>
      </c>
    </row>
    <row r="64" spans="1:11" s="287" customFormat="1" ht="20.25" customHeight="1">
      <c r="A64" s="210">
        <v>6</v>
      </c>
      <c r="B64" s="272" t="s">
        <v>809</v>
      </c>
      <c r="C64" s="210" t="s">
        <v>399</v>
      </c>
      <c r="D64" s="294" t="s">
        <v>399</v>
      </c>
      <c r="E64" s="34" t="s">
        <v>425</v>
      </c>
      <c r="F64" s="295" t="s">
        <v>811</v>
      </c>
      <c r="G64" s="297">
        <v>21000</v>
      </c>
      <c r="H64" s="442" t="s">
        <v>3</v>
      </c>
      <c r="I64" s="276" t="s">
        <v>3</v>
      </c>
      <c r="J64" s="276" t="s">
        <v>3</v>
      </c>
      <c r="K64" s="209" t="s">
        <v>814</v>
      </c>
    </row>
    <row r="65" spans="1:11" s="287" customFormat="1" ht="20.25" customHeight="1">
      <c r="A65" s="285"/>
      <c r="B65" s="275" t="s">
        <v>810</v>
      </c>
      <c r="C65" s="285"/>
      <c r="D65" s="285" t="s">
        <v>430</v>
      </c>
      <c r="E65" s="19" t="s">
        <v>405</v>
      </c>
      <c r="F65" s="222" t="s">
        <v>812</v>
      </c>
      <c r="G65" s="279" t="s">
        <v>124</v>
      </c>
      <c r="H65" s="280"/>
      <c r="I65" s="280"/>
      <c r="J65" s="280"/>
      <c r="K65" s="211" t="s">
        <v>815</v>
      </c>
    </row>
    <row r="66" spans="1:11" s="287" customFormat="1" ht="20.25" customHeight="1">
      <c r="A66" s="285"/>
      <c r="B66" s="278"/>
      <c r="C66" s="285"/>
      <c r="D66" s="285"/>
      <c r="E66" s="19" t="s">
        <v>406</v>
      </c>
      <c r="F66" s="22" t="s">
        <v>428</v>
      </c>
      <c r="G66" s="279" t="s">
        <v>119</v>
      </c>
      <c r="H66" s="285"/>
      <c r="I66" s="285"/>
      <c r="J66" s="285"/>
      <c r="K66" s="199" t="s">
        <v>816</v>
      </c>
    </row>
    <row r="67" spans="1:11" s="287" customFormat="1" ht="20.25" customHeight="1">
      <c r="A67" s="285"/>
      <c r="B67" s="285"/>
      <c r="C67" s="285"/>
      <c r="D67" s="285"/>
      <c r="E67" s="19" t="s">
        <v>407</v>
      </c>
      <c r="F67" s="22" t="s">
        <v>813</v>
      </c>
      <c r="G67" s="279" t="s">
        <v>120</v>
      </c>
      <c r="H67" s="285"/>
      <c r="I67" s="285"/>
      <c r="J67" s="285"/>
      <c r="K67" s="285"/>
    </row>
    <row r="68" spans="1:11" s="287" customFormat="1" ht="20.25" customHeight="1">
      <c r="A68" s="285"/>
      <c r="B68" s="22"/>
      <c r="C68" s="22"/>
      <c r="D68" s="22"/>
      <c r="E68" s="22"/>
      <c r="F68" s="293"/>
      <c r="G68" s="22"/>
      <c r="H68" s="22"/>
      <c r="I68" s="22"/>
      <c r="J68" s="22"/>
      <c r="K68" s="22"/>
    </row>
    <row r="69" spans="1:11" s="287" customFormat="1" ht="20.25" customHeight="1">
      <c r="A69" s="210">
        <v>7</v>
      </c>
      <c r="B69" s="272" t="s">
        <v>809</v>
      </c>
      <c r="C69" s="210" t="s">
        <v>399</v>
      </c>
      <c r="D69" s="294" t="s">
        <v>399</v>
      </c>
      <c r="E69" s="34" t="s">
        <v>425</v>
      </c>
      <c r="F69" s="295" t="s">
        <v>811</v>
      </c>
      <c r="G69" s="297">
        <v>42000</v>
      </c>
      <c r="H69" s="453" t="s">
        <v>3</v>
      </c>
      <c r="I69" s="276" t="s">
        <v>3</v>
      </c>
      <c r="J69" s="276" t="s">
        <v>3</v>
      </c>
      <c r="K69" s="209" t="s">
        <v>196</v>
      </c>
    </row>
    <row r="70" spans="1:11" s="287" customFormat="1" ht="20.25" customHeight="1">
      <c r="A70" s="285"/>
      <c r="B70" s="275" t="s">
        <v>810</v>
      </c>
      <c r="C70" s="285"/>
      <c r="D70" s="285" t="s">
        <v>430</v>
      </c>
      <c r="E70" s="19" t="s">
        <v>405</v>
      </c>
      <c r="F70" s="222" t="s">
        <v>812</v>
      </c>
      <c r="G70" s="279" t="s">
        <v>124</v>
      </c>
      <c r="H70" s="280"/>
      <c r="I70" s="280"/>
      <c r="J70" s="280"/>
      <c r="K70" s="211"/>
    </row>
    <row r="71" spans="1:11" s="287" customFormat="1" ht="20.25" customHeight="1">
      <c r="A71" s="285"/>
      <c r="B71" s="278"/>
      <c r="C71" s="285"/>
      <c r="D71" s="285"/>
      <c r="E71" s="19" t="s">
        <v>406</v>
      </c>
      <c r="F71" s="22" t="s">
        <v>817</v>
      </c>
      <c r="G71" s="279" t="s">
        <v>119</v>
      </c>
      <c r="H71" s="285"/>
      <c r="I71" s="285"/>
      <c r="J71" s="285"/>
      <c r="K71" s="199"/>
    </row>
    <row r="72" spans="1:11" s="287" customFormat="1" ht="20.25">
      <c r="A72" s="285"/>
      <c r="B72" s="285"/>
      <c r="C72" s="285"/>
      <c r="D72" s="285"/>
      <c r="E72" s="19" t="s">
        <v>407</v>
      </c>
      <c r="F72" s="22" t="s">
        <v>813</v>
      </c>
      <c r="G72" s="279" t="s">
        <v>120</v>
      </c>
      <c r="H72" s="285"/>
      <c r="I72" s="285"/>
      <c r="J72" s="285"/>
      <c r="K72" s="285"/>
    </row>
    <row r="73" spans="1:11" s="287" customFormat="1" ht="20.25">
      <c r="A73" s="285"/>
      <c r="B73" s="22"/>
      <c r="C73" s="22"/>
      <c r="D73" s="22"/>
      <c r="E73" s="22"/>
      <c r="G73" s="22"/>
      <c r="H73" s="22"/>
      <c r="I73" s="22"/>
      <c r="J73" s="22"/>
      <c r="K73" s="22"/>
    </row>
    <row r="74" spans="1:11" s="291" customFormat="1" ht="21" thickBo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s="292" customFormat="1" ht="26.25" customHeight="1" thickBot="1" thickTop="1">
      <c r="A75" s="304"/>
      <c r="B75" s="304" t="s">
        <v>56</v>
      </c>
      <c r="C75" s="304">
        <v>7</v>
      </c>
      <c r="D75" s="304" t="s">
        <v>1</v>
      </c>
      <c r="E75" s="304"/>
      <c r="F75" s="304" t="s">
        <v>45</v>
      </c>
      <c r="G75" s="78">
        <f>G50+G43+G35+G15+G8+G64+G69</f>
        <v>120000</v>
      </c>
      <c r="H75" s="305" t="s">
        <v>3</v>
      </c>
      <c r="I75" s="305" t="s">
        <v>3</v>
      </c>
      <c r="J75" s="305" t="s">
        <v>3</v>
      </c>
      <c r="K75" s="304"/>
    </row>
    <row r="76" ht="22.5" thickTop="1"/>
  </sheetData>
  <sheetProtection/>
  <mergeCells count="27">
    <mergeCell ref="A58:K58"/>
    <mergeCell ref="A59:K59"/>
    <mergeCell ref="A60:K60"/>
    <mergeCell ref="A61:A63"/>
    <mergeCell ref="B61:B63"/>
    <mergeCell ref="C61:C63"/>
    <mergeCell ref="D61:D63"/>
    <mergeCell ref="E61:E63"/>
    <mergeCell ref="G61:J61"/>
    <mergeCell ref="A29:K29"/>
    <mergeCell ref="A30:K30"/>
    <mergeCell ref="A31:K31"/>
    <mergeCell ref="A32:A34"/>
    <mergeCell ref="B32:B34"/>
    <mergeCell ref="C32:C34"/>
    <mergeCell ref="D32:D34"/>
    <mergeCell ref="E32:E34"/>
    <mergeCell ref="G32:J32"/>
    <mergeCell ref="A2:K2"/>
    <mergeCell ref="A3:K3"/>
    <mergeCell ref="A4:K4"/>
    <mergeCell ref="A5:A7"/>
    <mergeCell ref="B5:B7"/>
    <mergeCell ref="C5:C7"/>
    <mergeCell ref="D5:D7"/>
    <mergeCell ref="E5:E7"/>
    <mergeCell ref="G5:J5"/>
  </mergeCells>
  <printOptions/>
  <pageMargins left="0.3937007874015748" right="0.1968503937007874" top="0.3937007874015748" bottom="0.1968503937007874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13">
      <selection activeCell="C130" sqref="C130"/>
    </sheetView>
  </sheetViews>
  <sheetFormatPr defaultColWidth="9.140625" defaultRowHeight="21.75"/>
  <cols>
    <col min="1" max="1" width="42.57421875" style="58" customWidth="1"/>
    <col min="2" max="2" width="8.00390625" style="58" customWidth="1"/>
    <col min="3" max="3" width="14.8515625" style="58" customWidth="1"/>
    <col min="4" max="4" width="8.00390625" style="58" customWidth="1"/>
    <col min="5" max="5" width="13.8515625" style="58" customWidth="1"/>
    <col min="6" max="6" width="8.00390625" style="75" customWidth="1"/>
    <col min="7" max="7" width="13.8515625" style="58" customWidth="1"/>
    <col min="8" max="8" width="8.00390625" style="58" customWidth="1"/>
    <col min="9" max="9" width="13.8515625" style="58" customWidth="1"/>
    <col min="10" max="10" width="8.00390625" style="58" customWidth="1"/>
    <col min="11" max="11" width="14.57421875" style="58" customWidth="1"/>
    <col min="12" max="12" width="12.421875" style="58" bestFit="1" customWidth="1"/>
    <col min="13" max="16384" width="9.140625" style="58" customWidth="1"/>
  </cols>
  <sheetData>
    <row r="1" ht="26.25">
      <c r="K1" s="345" t="s">
        <v>530</v>
      </c>
    </row>
    <row r="3" spans="1:14" ht="23.25">
      <c r="A3" s="485" t="s">
        <v>36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57"/>
      <c r="M3" s="57"/>
      <c r="N3" s="57"/>
    </row>
    <row r="4" spans="1:14" ht="23.25">
      <c r="A4" s="485" t="s">
        <v>312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57"/>
      <c r="M4" s="57"/>
      <c r="N4" s="57"/>
    </row>
    <row r="5" spans="1:14" ht="23.25">
      <c r="A5" s="485" t="s">
        <v>37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57"/>
      <c r="M5" s="57"/>
      <c r="N5" s="57"/>
    </row>
    <row r="6" spans="1:14" ht="20.25">
      <c r="A6" s="59"/>
      <c r="B6" s="59"/>
      <c r="C6" s="59"/>
      <c r="D6" s="59"/>
      <c r="E6" s="59"/>
      <c r="F6" s="59"/>
      <c r="G6" s="60"/>
      <c r="H6" s="60"/>
      <c r="I6" s="60"/>
      <c r="J6" s="60"/>
      <c r="K6" s="60"/>
      <c r="L6" s="57"/>
      <c r="M6" s="57"/>
      <c r="N6" s="57"/>
    </row>
    <row r="7" spans="1:14" ht="20.25">
      <c r="A7" s="486" t="s">
        <v>38</v>
      </c>
      <c r="B7" s="489" t="s">
        <v>39</v>
      </c>
      <c r="C7" s="489"/>
      <c r="D7" s="489" t="s">
        <v>40</v>
      </c>
      <c r="E7" s="489"/>
      <c r="F7" s="489" t="s">
        <v>41</v>
      </c>
      <c r="G7" s="489"/>
      <c r="H7" s="489" t="s">
        <v>42</v>
      </c>
      <c r="I7" s="489"/>
      <c r="J7" s="489" t="s">
        <v>43</v>
      </c>
      <c r="K7" s="489"/>
      <c r="L7" s="57"/>
      <c r="M7" s="57"/>
      <c r="N7" s="57"/>
    </row>
    <row r="8" spans="1:14" ht="20.25">
      <c r="A8" s="487"/>
      <c r="B8" s="61" t="s">
        <v>44</v>
      </c>
      <c r="C8" s="61" t="s">
        <v>45</v>
      </c>
      <c r="D8" s="61" t="s">
        <v>44</v>
      </c>
      <c r="E8" s="61" t="s">
        <v>45</v>
      </c>
      <c r="F8" s="61" t="s">
        <v>44</v>
      </c>
      <c r="G8" s="61" t="s">
        <v>45</v>
      </c>
      <c r="H8" s="61" t="s">
        <v>44</v>
      </c>
      <c r="I8" s="61" t="s">
        <v>45</v>
      </c>
      <c r="J8" s="61" t="s">
        <v>44</v>
      </c>
      <c r="K8" s="61" t="s">
        <v>45</v>
      </c>
      <c r="L8" s="57"/>
      <c r="M8" s="57"/>
      <c r="N8" s="57"/>
    </row>
    <row r="9" spans="1:11" ht="39">
      <c r="A9" s="488"/>
      <c r="B9" s="62" t="s">
        <v>1</v>
      </c>
      <c r="C9" s="62" t="s">
        <v>46</v>
      </c>
      <c r="D9" s="62" t="s">
        <v>1</v>
      </c>
      <c r="E9" s="62" t="s">
        <v>46</v>
      </c>
      <c r="F9" s="62" t="s">
        <v>1</v>
      </c>
      <c r="G9" s="62" t="s">
        <v>46</v>
      </c>
      <c r="H9" s="62" t="s">
        <v>1</v>
      </c>
      <c r="I9" s="62" t="s">
        <v>46</v>
      </c>
      <c r="J9" s="62" t="s">
        <v>1</v>
      </c>
      <c r="K9" s="62" t="s">
        <v>46</v>
      </c>
    </row>
    <row r="10" spans="1:11" ht="20.25">
      <c r="A10" s="63" t="s">
        <v>15</v>
      </c>
      <c r="B10" s="64"/>
      <c r="C10" s="64"/>
      <c r="D10" s="64"/>
      <c r="E10" s="64"/>
      <c r="F10" s="65"/>
      <c r="G10" s="66"/>
      <c r="H10" s="66"/>
      <c r="I10" s="66"/>
      <c r="J10" s="66"/>
      <c r="K10" s="66"/>
    </row>
    <row r="11" spans="1:11" ht="20.25">
      <c r="A11" s="67" t="s">
        <v>47</v>
      </c>
      <c r="B11" s="68">
        <v>2</v>
      </c>
      <c r="C11" s="68">
        <f>'ย.1'!E11+'ย.1'!E18</f>
        <v>34000</v>
      </c>
      <c r="D11" s="68" t="s">
        <v>3</v>
      </c>
      <c r="E11" s="68" t="s">
        <v>3</v>
      </c>
      <c r="F11" s="68" t="s">
        <v>3</v>
      </c>
      <c r="G11" s="68" t="s">
        <v>3</v>
      </c>
      <c r="H11" s="68" t="s">
        <v>3</v>
      </c>
      <c r="I11" s="68" t="s">
        <v>3</v>
      </c>
      <c r="J11" s="68">
        <f>B11</f>
        <v>2</v>
      </c>
      <c r="K11" s="68">
        <f>C11</f>
        <v>34000</v>
      </c>
    </row>
    <row r="12" spans="1:11" ht="20.25">
      <c r="A12" s="67" t="s">
        <v>48</v>
      </c>
      <c r="B12" s="68" t="s">
        <v>3</v>
      </c>
      <c r="C12" s="68" t="s">
        <v>3</v>
      </c>
      <c r="D12" s="68" t="s">
        <v>3</v>
      </c>
      <c r="E12" s="68" t="s">
        <v>3</v>
      </c>
      <c r="F12" s="68" t="s">
        <v>3</v>
      </c>
      <c r="G12" s="68" t="s">
        <v>3</v>
      </c>
      <c r="H12" s="68" t="s">
        <v>3</v>
      </c>
      <c r="I12" s="68" t="s">
        <v>3</v>
      </c>
      <c r="J12" s="68" t="s">
        <v>3</v>
      </c>
      <c r="K12" s="68" t="s">
        <v>3</v>
      </c>
    </row>
    <row r="13" spans="1:11" ht="20.25">
      <c r="A13" s="67" t="s">
        <v>49</v>
      </c>
      <c r="B13" s="68" t="s">
        <v>3</v>
      </c>
      <c r="C13" s="68" t="s">
        <v>3</v>
      </c>
      <c r="D13" s="68" t="s">
        <v>3</v>
      </c>
      <c r="E13" s="68" t="s">
        <v>3</v>
      </c>
      <c r="F13" s="68" t="s">
        <v>3</v>
      </c>
      <c r="G13" s="68" t="s">
        <v>3</v>
      </c>
      <c r="H13" s="68" t="s">
        <v>3</v>
      </c>
      <c r="I13" s="68" t="s">
        <v>3</v>
      </c>
      <c r="J13" s="68" t="s">
        <v>3</v>
      </c>
      <c r="K13" s="68" t="s">
        <v>3</v>
      </c>
    </row>
    <row r="14" spans="1:11" ht="20.25">
      <c r="A14" s="67" t="s">
        <v>50</v>
      </c>
      <c r="B14" s="68" t="s">
        <v>3</v>
      </c>
      <c r="C14" s="68" t="s">
        <v>3</v>
      </c>
      <c r="D14" s="68" t="s">
        <v>3</v>
      </c>
      <c r="E14" s="68" t="s">
        <v>3</v>
      </c>
      <c r="F14" s="68" t="s">
        <v>3</v>
      </c>
      <c r="G14" s="68" t="s">
        <v>3</v>
      </c>
      <c r="H14" s="68" t="s">
        <v>3</v>
      </c>
      <c r="I14" s="68" t="s">
        <v>3</v>
      </c>
      <c r="J14" s="68" t="s">
        <v>3</v>
      </c>
      <c r="K14" s="68" t="s">
        <v>3</v>
      </c>
    </row>
    <row r="15" spans="1:12" ht="20.25">
      <c r="A15" s="67" t="s">
        <v>51</v>
      </c>
      <c r="B15" s="68">
        <v>6</v>
      </c>
      <c r="C15" s="68">
        <f>'ย.1'!E36+'ย.1'!E44+'ย.1'!E62+'ย.1'!E88+เปลี่ยนแปลง!I12+'ผ03'!E14</f>
        <v>37480000</v>
      </c>
      <c r="D15" s="68" t="s">
        <v>3</v>
      </c>
      <c r="E15" s="68" t="s">
        <v>3</v>
      </c>
      <c r="F15" s="68" t="s">
        <v>3</v>
      </c>
      <c r="G15" s="68" t="s">
        <v>3</v>
      </c>
      <c r="H15" s="68" t="s">
        <v>3</v>
      </c>
      <c r="I15" s="68" t="s">
        <v>3</v>
      </c>
      <c r="J15" s="68">
        <f>B15</f>
        <v>6</v>
      </c>
      <c r="K15" s="68">
        <f>C15</f>
        <v>37480000</v>
      </c>
      <c r="L15" s="438">
        <f>'ย.1'!E36+'ย.1'!E44+'ย.1'!E62+'ย.1'!E88+เปลี่ยนแปลง!I12</f>
        <v>27480000</v>
      </c>
    </row>
    <row r="16" spans="1:11" ht="20.25">
      <c r="A16" s="67" t="s">
        <v>52</v>
      </c>
      <c r="B16" s="68" t="s">
        <v>3</v>
      </c>
      <c r="C16" s="68" t="s">
        <v>3</v>
      </c>
      <c r="D16" s="68" t="s">
        <v>3</v>
      </c>
      <c r="E16" s="68" t="s">
        <v>3</v>
      </c>
      <c r="F16" s="68" t="s">
        <v>3</v>
      </c>
      <c r="G16" s="68" t="s">
        <v>3</v>
      </c>
      <c r="H16" s="68" t="s">
        <v>3</v>
      </c>
      <c r="I16" s="68" t="s">
        <v>3</v>
      </c>
      <c r="J16" s="68" t="s">
        <v>3</v>
      </c>
      <c r="K16" s="68" t="s">
        <v>3</v>
      </c>
    </row>
    <row r="17" spans="1:11" ht="20.25">
      <c r="A17" s="67" t="s">
        <v>53</v>
      </c>
      <c r="B17" s="68">
        <v>2</v>
      </c>
      <c r="C17" s="68">
        <f>'ย.1'!E136+'ย.1'!E162</f>
        <v>4025000</v>
      </c>
      <c r="D17" s="68" t="s">
        <v>3</v>
      </c>
      <c r="E17" s="68" t="s">
        <v>3</v>
      </c>
      <c r="F17" s="68" t="s">
        <v>3</v>
      </c>
      <c r="G17" s="68" t="s">
        <v>3</v>
      </c>
      <c r="H17" s="68" t="s">
        <v>3</v>
      </c>
      <c r="I17" s="68" t="s">
        <v>3</v>
      </c>
      <c r="J17" s="68">
        <f>B17</f>
        <v>2</v>
      </c>
      <c r="K17" s="68">
        <f>C17</f>
        <v>4025000</v>
      </c>
    </row>
    <row r="18" spans="1:11" ht="20.25">
      <c r="A18" s="67" t="s">
        <v>54</v>
      </c>
      <c r="B18" s="68" t="s">
        <v>3</v>
      </c>
      <c r="C18" s="68" t="s">
        <v>3</v>
      </c>
      <c r="D18" s="68" t="s">
        <v>3</v>
      </c>
      <c r="E18" s="68" t="s">
        <v>3</v>
      </c>
      <c r="F18" s="68" t="s">
        <v>3</v>
      </c>
      <c r="G18" s="68" t="s">
        <v>3</v>
      </c>
      <c r="H18" s="68" t="s">
        <v>3</v>
      </c>
      <c r="I18" s="68" t="s">
        <v>3</v>
      </c>
      <c r="J18" s="68" t="s">
        <v>3</v>
      </c>
      <c r="K18" s="68" t="s">
        <v>3</v>
      </c>
    </row>
    <row r="19" spans="1:11" ht="20.25">
      <c r="A19" s="67" t="s">
        <v>55</v>
      </c>
      <c r="B19" s="68">
        <v>1</v>
      </c>
      <c r="C19" s="68">
        <f>เปลี่ยนแปลง!I39</f>
        <v>1803100</v>
      </c>
      <c r="D19" s="68" t="s">
        <v>3</v>
      </c>
      <c r="E19" s="68" t="s">
        <v>3</v>
      </c>
      <c r="F19" s="68" t="s">
        <v>3</v>
      </c>
      <c r="G19" s="68" t="s">
        <v>3</v>
      </c>
      <c r="H19" s="68" t="s">
        <v>3</v>
      </c>
      <c r="I19" s="68" t="s">
        <v>3</v>
      </c>
      <c r="J19" s="68">
        <f>B19</f>
        <v>1</v>
      </c>
      <c r="K19" s="68">
        <f>C19</f>
        <v>1803100</v>
      </c>
    </row>
    <row r="20" spans="1:11" ht="20.25">
      <c r="A20" s="69" t="s">
        <v>365</v>
      </c>
      <c r="B20" s="68" t="s">
        <v>3</v>
      </c>
      <c r="C20" s="68" t="s">
        <v>3</v>
      </c>
      <c r="D20" s="70" t="s">
        <v>3</v>
      </c>
      <c r="E20" s="70" t="s">
        <v>3</v>
      </c>
      <c r="F20" s="70" t="s">
        <v>3</v>
      </c>
      <c r="G20" s="70" t="s">
        <v>3</v>
      </c>
      <c r="H20" s="70" t="s">
        <v>3</v>
      </c>
      <c r="I20" s="70" t="s">
        <v>3</v>
      </c>
      <c r="J20" s="68" t="s">
        <v>3</v>
      </c>
      <c r="K20" s="68" t="s">
        <v>3</v>
      </c>
    </row>
    <row r="21" spans="1:11" ht="20.25">
      <c r="A21" s="181" t="s">
        <v>56</v>
      </c>
      <c r="B21" s="262">
        <f>SUM(A11:B20)</f>
        <v>11</v>
      </c>
      <c r="C21" s="262">
        <f>SUM(C11:C20)</f>
        <v>43342100</v>
      </c>
      <c r="D21" s="262" t="str">
        <f aca="true" t="shared" si="0" ref="D21:I21">D15</f>
        <v>-</v>
      </c>
      <c r="E21" s="262" t="str">
        <f t="shared" si="0"/>
        <v>-</v>
      </c>
      <c r="F21" s="262" t="str">
        <f t="shared" si="0"/>
        <v>-</v>
      </c>
      <c r="G21" s="262" t="str">
        <f t="shared" si="0"/>
        <v>-</v>
      </c>
      <c r="H21" s="262" t="str">
        <f t="shared" si="0"/>
        <v>-</v>
      </c>
      <c r="I21" s="262" t="str">
        <f t="shared" si="0"/>
        <v>-</v>
      </c>
      <c r="J21" s="262">
        <f>SUM(J11:J20)</f>
        <v>11</v>
      </c>
      <c r="K21" s="262">
        <f>SUM(K11:K20)</f>
        <v>43342100</v>
      </c>
    </row>
    <row r="23" spans="1:6" ht="20.25">
      <c r="A23" s="72"/>
      <c r="B23" s="73"/>
      <c r="C23" s="74"/>
      <c r="D23" s="71"/>
      <c r="E23" s="72"/>
      <c r="F23" s="72"/>
    </row>
    <row r="24" spans="1:6" ht="20.25">
      <c r="A24" s="72"/>
      <c r="B24" s="73"/>
      <c r="C24" s="74"/>
      <c r="D24" s="71"/>
      <c r="E24" s="72"/>
      <c r="F24" s="72"/>
    </row>
    <row r="25" spans="1:6" ht="20.25">
      <c r="A25" s="72"/>
      <c r="B25" s="73"/>
      <c r="C25" s="74"/>
      <c r="D25" s="71"/>
      <c r="E25" s="72"/>
      <c r="F25" s="72"/>
    </row>
    <row r="26" spans="1:6" ht="20.25">
      <c r="A26" s="72"/>
      <c r="B26" s="73"/>
      <c r="C26" s="74"/>
      <c r="D26" s="71"/>
      <c r="E26" s="72"/>
      <c r="F26" s="72"/>
    </row>
    <row r="28" ht="26.25">
      <c r="K28" s="345" t="s">
        <v>531</v>
      </c>
    </row>
    <row r="30" spans="1:14" ht="23.25">
      <c r="A30" s="485" t="s">
        <v>36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57"/>
      <c r="M30" s="57"/>
      <c r="N30" s="57"/>
    </row>
    <row r="31" spans="1:14" ht="23.25">
      <c r="A31" s="485" t="s">
        <v>312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57"/>
      <c r="M31" s="57"/>
      <c r="N31" s="57"/>
    </row>
    <row r="32" spans="1:14" ht="23.25">
      <c r="A32" s="485" t="s">
        <v>37</v>
      </c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57"/>
      <c r="M32" s="57"/>
      <c r="N32" s="57"/>
    </row>
    <row r="33" spans="1:14" ht="20.25">
      <c r="A33" s="59"/>
      <c r="B33" s="59"/>
      <c r="C33" s="59"/>
      <c r="D33" s="59"/>
      <c r="E33" s="59"/>
      <c r="F33" s="59"/>
      <c r="G33" s="60"/>
      <c r="H33" s="60"/>
      <c r="I33" s="60"/>
      <c r="J33" s="60"/>
      <c r="K33" s="60"/>
      <c r="L33" s="57"/>
      <c r="M33" s="57"/>
      <c r="N33" s="57"/>
    </row>
    <row r="34" spans="1:14" ht="20.25">
      <c r="A34" s="486" t="s">
        <v>38</v>
      </c>
      <c r="B34" s="489" t="s">
        <v>39</v>
      </c>
      <c r="C34" s="489"/>
      <c r="D34" s="489" t="s">
        <v>40</v>
      </c>
      <c r="E34" s="489"/>
      <c r="F34" s="489" t="s">
        <v>41</v>
      </c>
      <c r="G34" s="489"/>
      <c r="H34" s="489" t="s">
        <v>42</v>
      </c>
      <c r="I34" s="489"/>
      <c r="J34" s="489" t="s">
        <v>43</v>
      </c>
      <c r="K34" s="489"/>
      <c r="L34" s="57"/>
      <c r="M34" s="57"/>
      <c r="N34" s="57"/>
    </row>
    <row r="35" spans="1:14" ht="20.25">
      <c r="A35" s="487"/>
      <c r="B35" s="61" t="s">
        <v>44</v>
      </c>
      <c r="C35" s="61" t="s">
        <v>45</v>
      </c>
      <c r="D35" s="61" t="s">
        <v>44</v>
      </c>
      <c r="E35" s="61" t="s">
        <v>45</v>
      </c>
      <c r="F35" s="61" t="s">
        <v>44</v>
      </c>
      <c r="G35" s="61" t="s">
        <v>45</v>
      </c>
      <c r="H35" s="61" t="s">
        <v>44</v>
      </c>
      <c r="I35" s="61" t="s">
        <v>45</v>
      </c>
      <c r="J35" s="61" t="s">
        <v>44</v>
      </c>
      <c r="K35" s="61" t="s">
        <v>45</v>
      </c>
      <c r="L35" s="57"/>
      <c r="M35" s="57"/>
      <c r="N35" s="57"/>
    </row>
    <row r="36" spans="1:11" ht="39">
      <c r="A36" s="488"/>
      <c r="B36" s="62" t="s">
        <v>1</v>
      </c>
      <c r="C36" s="62" t="s">
        <v>46</v>
      </c>
      <c r="D36" s="62" t="s">
        <v>1</v>
      </c>
      <c r="E36" s="62" t="s">
        <v>46</v>
      </c>
      <c r="F36" s="62" t="s">
        <v>1</v>
      </c>
      <c r="G36" s="62" t="s">
        <v>46</v>
      </c>
      <c r="H36" s="62" t="s">
        <v>1</v>
      </c>
      <c r="I36" s="62" t="s">
        <v>46</v>
      </c>
      <c r="J36" s="62" t="s">
        <v>1</v>
      </c>
      <c r="K36" s="62" t="s">
        <v>46</v>
      </c>
    </row>
    <row r="37" spans="1:11" ht="20.25">
      <c r="A37" s="63" t="s">
        <v>726</v>
      </c>
      <c r="B37" s="64"/>
      <c r="C37" s="64"/>
      <c r="D37" s="64"/>
      <c r="E37" s="64"/>
      <c r="F37" s="65"/>
      <c r="G37" s="66"/>
      <c r="H37" s="66"/>
      <c r="I37" s="66"/>
      <c r="J37" s="66"/>
      <c r="K37" s="66"/>
    </row>
    <row r="38" spans="1:11" ht="20.25">
      <c r="A38" s="67" t="s">
        <v>727</v>
      </c>
      <c r="B38" s="68" t="s">
        <v>3</v>
      </c>
      <c r="C38" s="68" t="s">
        <v>3</v>
      </c>
      <c r="D38" s="68" t="s">
        <v>3</v>
      </c>
      <c r="E38" s="68" t="s">
        <v>3</v>
      </c>
      <c r="F38" s="68" t="s">
        <v>3</v>
      </c>
      <c r="G38" s="68" t="s">
        <v>3</v>
      </c>
      <c r="H38" s="68" t="s">
        <v>3</v>
      </c>
      <c r="I38" s="68" t="s">
        <v>3</v>
      </c>
      <c r="J38" s="68" t="s">
        <v>3</v>
      </c>
      <c r="K38" s="68" t="s">
        <v>3</v>
      </c>
    </row>
    <row r="39" spans="1:11" ht="20.25">
      <c r="A39" s="67" t="s">
        <v>728</v>
      </c>
      <c r="B39" s="68" t="s">
        <v>3</v>
      </c>
      <c r="C39" s="68" t="s">
        <v>3</v>
      </c>
      <c r="D39" s="68" t="s">
        <v>3</v>
      </c>
      <c r="E39" s="68" t="s">
        <v>3</v>
      </c>
      <c r="F39" s="68" t="s">
        <v>3</v>
      </c>
      <c r="G39" s="68" t="s">
        <v>3</v>
      </c>
      <c r="H39" s="68" t="s">
        <v>3</v>
      </c>
      <c r="I39" s="68" t="s">
        <v>3</v>
      </c>
      <c r="J39" s="68" t="s">
        <v>3</v>
      </c>
      <c r="K39" s="68" t="s">
        <v>3</v>
      </c>
    </row>
    <row r="40" spans="1:11" ht="20.25">
      <c r="A40" s="67" t="s">
        <v>729</v>
      </c>
      <c r="B40" s="68" t="s">
        <v>3</v>
      </c>
      <c r="C40" s="68" t="s">
        <v>3</v>
      </c>
      <c r="D40" s="68" t="s">
        <v>3</v>
      </c>
      <c r="E40" s="68" t="s">
        <v>3</v>
      </c>
      <c r="F40" s="68" t="s">
        <v>3</v>
      </c>
      <c r="G40" s="68" t="s">
        <v>3</v>
      </c>
      <c r="H40" s="68" t="s">
        <v>3</v>
      </c>
      <c r="I40" s="68" t="s">
        <v>3</v>
      </c>
      <c r="J40" s="68" t="s">
        <v>3</v>
      </c>
      <c r="K40" s="68" t="s">
        <v>3</v>
      </c>
    </row>
    <row r="41" spans="1:11" ht="20.25">
      <c r="A41" s="67" t="s">
        <v>730</v>
      </c>
      <c r="B41" s="68" t="s">
        <v>3</v>
      </c>
      <c r="C41" s="68" t="s">
        <v>3</v>
      </c>
      <c r="D41" s="68" t="s">
        <v>3</v>
      </c>
      <c r="E41" s="68" t="s">
        <v>3</v>
      </c>
      <c r="F41" s="68" t="s">
        <v>3</v>
      </c>
      <c r="G41" s="68" t="s">
        <v>3</v>
      </c>
      <c r="H41" s="68" t="s">
        <v>3</v>
      </c>
      <c r="I41" s="68" t="s">
        <v>3</v>
      </c>
      <c r="J41" s="68" t="s">
        <v>3</v>
      </c>
      <c r="K41" s="68" t="s">
        <v>3</v>
      </c>
    </row>
    <row r="42" spans="1:11" ht="20.25">
      <c r="A42" s="67" t="s">
        <v>731</v>
      </c>
      <c r="B42" s="68" t="s">
        <v>3</v>
      </c>
      <c r="C42" s="68" t="s">
        <v>3</v>
      </c>
      <c r="D42" s="68" t="s">
        <v>3</v>
      </c>
      <c r="E42" s="68" t="s">
        <v>3</v>
      </c>
      <c r="F42" s="68" t="s">
        <v>3</v>
      </c>
      <c r="G42" s="68" t="s">
        <v>3</v>
      </c>
      <c r="H42" s="68" t="s">
        <v>3</v>
      </c>
      <c r="I42" s="68" t="s">
        <v>3</v>
      </c>
      <c r="J42" s="68" t="s">
        <v>3</v>
      </c>
      <c r="K42" s="68" t="s">
        <v>3</v>
      </c>
    </row>
    <row r="43" spans="1:11" ht="20.25">
      <c r="A43" s="67" t="s">
        <v>732</v>
      </c>
      <c r="B43" s="68" t="s">
        <v>3</v>
      </c>
      <c r="C43" s="68" t="s">
        <v>3</v>
      </c>
      <c r="D43" s="68" t="s">
        <v>3</v>
      </c>
      <c r="E43" s="68" t="s">
        <v>3</v>
      </c>
      <c r="F43" s="68" t="s">
        <v>3</v>
      </c>
      <c r="G43" s="68" t="s">
        <v>3</v>
      </c>
      <c r="H43" s="68" t="s">
        <v>3</v>
      </c>
      <c r="I43" s="68" t="s">
        <v>3</v>
      </c>
      <c r="J43" s="68" t="s">
        <v>3</v>
      </c>
      <c r="K43" s="68" t="s">
        <v>3</v>
      </c>
    </row>
    <row r="44" spans="1:11" ht="20.25">
      <c r="A44" s="67" t="s">
        <v>733</v>
      </c>
      <c r="B44" s="68">
        <v>2</v>
      </c>
      <c r="C44" s="68">
        <f>'ย.2'!E10+'ผ05'!E12</f>
        <v>4030000</v>
      </c>
      <c r="D44" s="68">
        <v>1</v>
      </c>
      <c r="E44" s="68">
        <f>'ย.2'!F10</f>
        <v>30000</v>
      </c>
      <c r="F44" s="68">
        <v>1</v>
      </c>
      <c r="G44" s="68">
        <f>'ย.2'!H10</f>
        <v>30000</v>
      </c>
      <c r="H44" s="68">
        <v>1</v>
      </c>
      <c r="I44" s="68">
        <f>'ย.2'!H10</f>
        <v>30000</v>
      </c>
      <c r="J44" s="68">
        <f>B44+D44+F44+H44</f>
        <v>5</v>
      </c>
      <c r="K44" s="68">
        <f>C44+E44+G44+I44</f>
        <v>4120000</v>
      </c>
    </row>
    <row r="45" spans="1:11" ht="20.25">
      <c r="A45" s="67" t="s">
        <v>734</v>
      </c>
      <c r="B45" s="68" t="s">
        <v>3</v>
      </c>
      <c r="C45" s="68" t="s">
        <v>3</v>
      </c>
      <c r="D45" s="68" t="s">
        <v>3</v>
      </c>
      <c r="E45" s="68" t="s">
        <v>3</v>
      </c>
      <c r="F45" s="68" t="s">
        <v>3</v>
      </c>
      <c r="G45" s="68" t="s">
        <v>3</v>
      </c>
      <c r="H45" s="68" t="s">
        <v>3</v>
      </c>
      <c r="I45" s="68" t="s">
        <v>3</v>
      </c>
      <c r="J45" s="68" t="s">
        <v>3</v>
      </c>
      <c r="K45" s="68" t="s">
        <v>3</v>
      </c>
    </row>
    <row r="46" spans="1:11" ht="20.25">
      <c r="A46" s="67" t="s">
        <v>735</v>
      </c>
      <c r="B46" s="68" t="s">
        <v>3</v>
      </c>
      <c r="C46" s="68" t="s">
        <v>3</v>
      </c>
      <c r="D46" s="68" t="s">
        <v>3</v>
      </c>
      <c r="E46" s="68" t="s">
        <v>3</v>
      </c>
      <c r="F46" s="68" t="s">
        <v>3</v>
      </c>
      <c r="G46" s="68" t="s">
        <v>3</v>
      </c>
      <c r="H46" s="68" t="s">
        <v>3</v>
      </c>
      <c r="I46" s="68" t="s">
        <v>3</v>
      </c>
      <c r="J46" s="68" t="s">
        <v>3</v>
      </c>
      <c r="K46" s="68" t="s">
        <v>3</v>
      </c>
    </row>
    <row r="47" spans="1:11" ht="20.25">
      <c r="A47" s="69" t="s">
        <v>736</v>
      </c>
      <c r="B47" s="68" t="s">
        <v>3</v>
      </c>
      <c r="C47" s="68" t="s">
        <v>3</v>
      </c>
      <c r="D47" s="70" t="s">
        <v>3</v>
      </c>
      <c r="E47" s="70" t="s">
        <v>3</v>
      </c>
      <c r="F47" s="70" t="s">
        <v>3</v>
      </c>
      <c r="G47" s="70" t="s">
        <v>3</v>
      </c>
      <c r="H47" s="70" t="s">
        <v>3</v>
      </c>
      <c r="I47" s="70" t="s">
        <v>3</v>
      </c>
      <c r="J47" s="68" t="s">
        <v>3</v>
      </c>
      <c r="K47" s="68" t="s">
        <v>3</v>
      </c>
    </row>
    <row r="48" spans="1:11" ht="20.25">
      <c r="A48" s="181" t="s">
        <v>56</v>
      </c>
      <c r="B48" s="262">
        <f>B44</f>
        <v>2</v>
      </c>
      <c r="C48" s="262">
        <f aca="true" t="shared" si="1" ref="C48:K48">C44</f>
        <v>4030000</v>
      </c>
      <c r="D48" s="262">
        <f t="shared" si="1"/>
        <v>1</v>
      </c>
      <c r="E48" s="262">
        <f t="shared" si="1"/>
        <v>30000</v>
      </c>
      <c r="F48" s="262">
        <f t="shared" si="1"/>
        <v>1</v>
      </c>
      <c r="G48" s="262">
        <f t="shared" si="1"/>
        <v>30000</v>
      </c>
      <c r="H48" s="262">
        <f t="shared" si="1"/>
        <v>1</v>
      </c>
      <c r="I48" s="262">
        <f t="shared" si="1"/>
        <v>30000</v>
      </c>
      <c r="J48" s="262">
        <f>J44</f>
        <v>5</v>
      </c>
      <c r="K48" s="262">
        <f t="shared" si="1"/>
        <v>4120000</v>
      </c>
    </row>
    <row r="55" ht="26.25">
      <c r="K55" s="345" t="s">
        <v>532</v>
      </c>
    </row>
    <row r="57" spans="1:14" ht="23.25">
      <c r="A57" s="485" t="s">
        <v>36</v>
      </c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57"/>
      <c r="M57" s="57"/>
      <c r="N57" s="57"/>
    </row>
    <row r="58" spans="1:14" ht="23.25">
      <c r="A58" s="485" t="s">
        <v>312</v>
      </c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57"/>
      <c r="M58" s="57"/>
      <c r="N58" s="57"/>
    </row>
    <row r="59" spans="1:14" ht="23.25">
      <c r="A59" s="485" t="s">
        <v>37</v>
      </c>
      <c r="B59" s="485"/>
      <c r="C59" s="485"/>
      <c r="D59" s="485"/>
      <c r="E59" s="485"/>
      <c r="F59" s="485"/>
      <c r="G59" s="485"/>
      <c r="H59" s="485"/>
      <c r="I59" s="485"/>
      <c r="J59" s="485"/>
      <c r="K59" s="485"/>
      <c r="L59" s="57"/>
      <c r="M59" s="57"/>
      <c r="N59" s="57"/>
    </row>
    <row r="60" spans="1:14" ht="20.25">
      <c r="A60" s="59"/>
      <c r="B60" s="59"/>
      <c r="C60" s="59"/>
      <c r="D60" s="59"/>
      <c r="E60" s="59"/>
      <c r="F60" s="59"/>
      <c r="G60" s="60"/>
      <c r="H60" s="60"/>
      <c r="I60" s="60"/>
      <c r="J60" s="60"/>
      <c r="K60" s="60"/>
      <c r="L60" s="57"/>
      <c r="M60" s="57"/>
      <c r="N60" s="57"/>
    </row>
    <row r="61" spans="1:14" ht="20.25">
      <c r="A61" s="486" t="s">
        <v>38</v>
      </c>
      <c r="B61" s="489" t="s">
        <v>39</v>
      </c>
      <c r="C61" s="489"/>
      <c r="D61" s="489" t="s">
        <v>40</v>
      </c>
      <c r="E61" s="489"/>
      <c r="F61" s="489" t="s">
        <v>41</v>
      </c>
      <c r="G61" s="489"/>
      <c r="H61" s="489" t="s">
        <v>42</v>
      </c>
      <c r="I61" s="489"/>
      <c r="J61" s="489" t="s">
        <v>43</v>
      </c>
      <c r="K61" s="489"/>
      <c r="L61" s="57"/>
      <c r="M61" s="57"/>
      <c r="N61" s="57"/>
    </row>
    <row r="62" spans="1:14" ht="20.25">
      <c r="A62" s="487"/>
      <c r="B62" s="61" t="s">
        <v>44</v>
      </c>
      <c r="C62" s="61" t="s">
        <v>45</v>
      </c>
      <c r="D62" s="61" t="s">
        <v>44</v>
      </c>
      <c r="E62" s="61" t="s">
        <v>45</v>
      </c>
      <c r="F62" s="61" t="s">
        <v>44</v>
      </c>
      <c r="G62" s="61" t="s">
        <v>45</v>
      </c>
      <c r="H62" s="61" t="s">
        <v>44</v>
      </c>
      <c r="I62" s="61" t="s">
        <v>45</v>
      </c>
      <c r="J62" s="61" t="s">
        <v>44</v>
      </c>
      <c r="K62" s="61" t="s">
        <v>45</v>
      </c>
      <c r="L62" s="57"/>
      <c r="M62" s="57"/>
      <c r="N62" s="57"/>
    </row>
    <row r="63" spans="1:11" ht="39">
      <c r="A63" s="488"/>
      <c r="B63" s="62" t="s">
        <v>1</v>
      </c>
      <c r="C63" s="62" t="s">
        <v>46</v>
      </c>
      <c r="D63" s="62" t="s">
        <v>1</v>
      </c>
      <c r="E63" s="62" t="s">
        <v>46</v>
      </c>
      <c r="F63" s="62" t="s">
        <v>1</v>
      </c>
      <c r="G63" s="62" t="s">
        <v>46</v>
      </c>
      <c r="H63" s="62" t="s">
        <v>1</v>
      </c>
      <c r="I63" s="62" t="s">
        <v>46</v>
      </c>
      <c r="J63" s="62" t="s">
        <v>1</v>
      </c>
      <c r="K63" s="62" t="s">
        <v>46</v>
      </c>
    </row>
    <row r="64" spans="1:11" ht="20.25">
      <c r="A64" s="63" t="s">
        <v>345</v>
      </c>
      <c r="B64" s="64"/>
      <c r="C64" s="64"/>
      <c r="D64" s="64"/>
      <c r="E64" s="64"/>
      <c r="F64" s="65"/>
      <c r="G64" s="66"/>
      <c r="H64" s="66"/>
      <c r="I64" s="66"/>
      <c r="J64" s="66"/>
      <c r="K64" s="66"/>
    </row>
    <row r="65" spans="1:11" ht="20.25">
      <c r="A65" s="67" t="s">
        <v>346</v>
      </c>
      <c r="B65" s="68" t="s">
        <v>3</v>
      </c>
      <c r="C65" s="68" t="s">
        <v>3</v>
      </c>
      <c r="D65" s="68" t="s">
        <v>3</v>
      </c>
      <c r="E65" s="68" t="s">
        <v>3</v>
      </c>
      <c r="F65" s="68" t="s">
        <v>3</v>
      </c>
      <c r="G65" s="68" t="s">
        <v>3</v>
      </c>
      <c r="H65" s="68" t="s">
        <v>3</v>
      </c>
      <c r="I65" s="68" t="s">
        <v>3</v>
      </c>
      <c r="J65" s="68" t="s">
        <v>3</v>
      </c>
      <c r="K65" s="68" t="s">
        <v>3</v>
      </c>
    </row>
    <row r="66" spans="1:11" ht="20.25">
      <c r="A66" s="67" t="s">
        <v>347</v>
      </c>
      <c r="B66" s="68" t="s">
        <v>3</v>
      </c>
      <c r="C66" s="68" t="s">
        <v>3</v>
      </c>
      <c r="D66" s="68" t="s">
        <v>3</v>
      </c>
      <c r="E66" s="68" t="s">
        <v>3</v>
      </c>
      <c r="F66" s="68" t="s">
        <v>3</v>
      </c>
      <c r="G66" s="68" t="s">
        <v>3</v>
      </c>
      <c r="H66" s="68" t="s">
        <v>3</v>
      </c>
      <c r="I66" s="68" t="s">
        <v>3</v>
      </c>
      <c r="J66" s="68" t="s">
        <v>3</v>
      </c>
      <c r="K66" s="68" t="s">
        <v>3</v>
      </c>
    </row>
    <row r="67" spans="1:11" ht="20.25">
      <c r="A67" s="67" t="s">
        <v>348</v>
      </c>
      <c r="B67" s="68" t="s">
        <v>3</v>
      </c>
      <c r="C67" s="68" t="s">
        <v>3</v>
      </c>
      <c r="D67" s="68" t="s">
        <v>3</v>
      </c>
      <c r="E67" s="68" t="s">
        <v>3</v>
      </c>
      <c r="F67" s="68" t="s">
        <v>3</v>
      </c>
      <c r="G67" s="68" t="s">
        <v>3</v>
      </c>
      <c r="H67" s="68" t="s">
        <v>3</v>
      </c>
      <c r="I67" s="68" t="s">
        <v>3</v>
      </c>
      <c r="J67" s="68" t="s">
        <v>3</v>
      </c>
      <c r="K67" s="68" t="s">
        <v>3</v>
      </c>
    </row>
    <row r="68" spans="1:11" ht="20.25">
      <c r="A68" s="67" t="s">
        <v>349</v>
      </c>
      <c r="B68" s="68" t="s">
        <v>3</v>
      </c>
      <c r="C68" s="68" t="s">
        <v>3</v>
      </c>
      <c r="D68" s="68" t="s">
        <v>3</v>
      </c>
      <c r="E68" s="68" t="s">
        <v>3</v>
      </c>
      <c r="F68" s="68" t="s">
        <v>3</v>
      </c>
      <c r="G68" s="68" t="s">
        <v>3</v>
      </c>
      <c r="H68" s="68" t="s">
        <v>3</v>
      </c>
      <c r="I68" s="68" t="s">
        <v>3</v>
      </c>
      <c r="J68" s="68" t="s">
        <v>3</v>
      </c>
      <c r="K68" s="68" t="s">
        <v>3</v>
      </c>
    </row>
    <row r="69" spans="1:11" ht="20.25">
      <c r="A69" s="67" t="s">
        <v>350</v>
      </c>
      <c r="B69" s="68">
        <v>1</v>
      </c>
      <c r="C69" s="68">
        <v>1080000</v>
      </c>
      <c r="D69" s="68">
        <v>1</v>
      </c>
      <c r="E69" s="68">
        <v>2160000</v>
      </c>
      <c r="F69" s="68">
        <v>1</v>
      </c>
      <c r="G69" s="68">
        <v>2160000</v>
      </c>
      <c r="H69" s="68">
        <v>1</v>
      </c>
      <c r="I69" s="68">
        <v>2160000</v>
      </c>
      <c r="J69" s="68">
        <v>4</v>
      </c>
      <c r="K69" s="68">
        <f>C69+E69+G69+I69</f>
        <v>7560000</v>
      </c>
    </row>
    <row r="70" spans="1:11" ht="20.25">
      <c r="A70" s="67" t="s">
        <v>351</v>
      </c>
      <c r="B70" s="68" t="s">
        <v>3</v>
      </c>
      <c r="C70" s="68" t="s">
        <v>3</v>
      </c>
      <c r="D70" s="68" t="s">
        <v>3</v>
      </c>
      <c r="E70" s="68" t="s">
        <v>3</v>
      </c>
      <c r="F70" s="68" t="s">
        <v>3</v>
      </c>
      <c r="G70" s="68" t="s">
        <v>3</v>
      </c>
      <c r="H70" s="68" t="s">
        <v>3</v>
      </c>
      <c r="I70" s="68" t="s">
        <v>3</v>
      </c>
      <c r="J70" s="68" t="s">
        <v>3</v>
      </c>
      <c r="K70" s="68" t="s">
        <v>3</v>
      </c>
    </row>
    <row r="71" spans="1:11" ht="20.25">
      <c r="A71" s="67" t="s">
        <v>352</v>
      </c>
      <c r="B71" s="68" t="s">
        <v>3</v>
      </c>
      <c r="C71" s="68" t="s">
        <v>3</v>
      </c>
      <c r="D71" s="68" t="s">
        <v>3</v>
      </c>
      <c r="E71" s="68" t="s">
        <v>3</v>
      </c>
      <c r="F71" s="68" t="s">
        <v>3</v>
      </c>
      <c r="G71" s="68" t="s">
        <v>3</v>
      </c>
      <c r="H71" s="68" t="s">
        <v>3</v>
      </c>
      <c r="I71" s="68" t="s">
        <v>3</v>
      </c>
      <c r="J71" s="68" t="s">
        <v>3</v>
      </c>
      <c r="K71" s="68" t="s">
        <v>3</v>
      </c>
    </row>
    <row r="72" spans="1:11" ht="20.25">
      <c r="A72" s="67" t="s">
        <v>353</v>
      </c>
      <c r="B72" s="68" t="s">
        <v>3</v>
      </c>
      <c r="C72" s="68" t="s">
        <v>3</v>
      </c>
      <c r="D72" s="68" t="s">
        <v>3</v>
      </c>
      <c r="E72" s="68" t="s">
        <v>3</v>
      </c>
      <c r="F72" s="68" t="s">
        <v>3</v>
      </c>
      <c r="G72" s="68" t="s">
        <v>3</v>
      </c>
      <c r="H72" s="68" t="s">
        <v>3</v>
      </c>
      <c r="I72" s="68" t="s">
        <v>3</v>
      </c>
      <c r="J72" s="68" t="s">
        <v>3</v>
      </c>
      <c r="K72" s="68" t="s">
        <v>3</v>
      </c>
    </row>
    <row r="73" spans="1:11" ht="20.25">
      <c r="A73" s="67" t="s">
        <v>354</v>
      </c>
      <c r="B73" s="68" t="s">
        <v>3</v>
      </c>
      <c r="C73" s="68" t="s">
        <v>3</v>
      </c>
      <c r="D73" s="68" t="s">
        <v>3</v>
      </c>
      <c r="E73" s="68" t="s">
        <v>3</v>
      </c>
      <c r="F73" s="68" t="s">
        <v>3</v>
      </c>
      <c r="G73" s="68" t="s">
        <v>3</v>
      </c>
      <c r="H73" s="68" t="s">
        <v>3</v>
      </c>
      <c r="I73" s="68" t="s">
        <v>3</v>
      </c>
      <c r="J73" s="68" t="s">
        <v>3</v>
      </c>
      <c r="K73" s="68" t="s">
        <v>3</v>
      </c>
    </row>
    <row r="74" spans="1:11" ht="20.25">
      <c r="A74" s="69" t="s">
        <v>364</v>
      </c>
      <c r="B74" s="68" t="s">
        <v>3</v>
      </c>
      <c r="C74" s="68" t="s">
        <v>3</v>
      </c>
      <c r="D74" s="70" t="s">
        <v>3</v>
      </c>
      <c r="E74" s="70" t="s">
        <v>3</v>
      </c>
      <c r="F74" s="70" t="s">
        <v>3</v>
      </c>
      <c r="G74" s="70" t="s">
        <v>3</v>
      </c>
      <c r="H74" s="70" t="s">
        <v>3</v>
      </c>
      <c r="I74" s="70" t="s">
        <v>3</v>
      </c>
      <c r="J74" s="68" t="s">
        <v>3</v>
      </c>
      <c r="K74" s="68" t="s">
        <v>3</v>
      </c>
    </row>
    <row r="75" spans="1:11" ht="20.25">
      <c r="A75" s="181" t="s">
        <v>56</v>
      </c>
      <c r="B75" s="262">
        <f>B69</f>
        <v>1</v>
      </c>
      <c r="C75" s="262">
        <f>C69</f>
        <v>1080000</v>
      </c>
      <c r="D75" s="262">
        <f>D69</f>
        <v>1</v>
      </c>
      <c r="E75" s="344">
        <f>E69</f>
        <v>2160000</v>
      </c>
      <c r="F75" s="262">
        <f aca="true" t="shared" si="2" ref="F75:K75">F69</f>
        <v>1</v>
      </c>
      <c r="G75" s="262">
        <f t="shared" si="2"/>
        <v>2160000</v>
      </c>
      <c r="H75" s="262">
        <f t="shared" si="2"/>
        <v>1</v>
      </c>
      <c r="I75" s="262">
        <f t="shared" si="2"/>
        <v>2160000</v>
      </c>
      <c r="J75" s="262">
        <f t="shared" si="2"/>
        <v>4</v>
      </c>
      <c r="K75" s="262">
        <f t="shared" si="2"/>
        <v>7560000</v>
      </c>
    </row>
    <row r="76" ht="26.25">
      <c r="K76" s="345"/>
    </row>
    <row r="77" ht="26.25">
      <c r="K77" s="345"/>
    </row>
    <row r="78" ht="26.25">
      <c r="K78" s="345"/>
    </row>
    <row r="79" ht="26.25">
      <c r="K79" s="345"/>
    </row>
    <row r="80" ht="26.25">
      <c r="K80" s="345" t="s">
        <v>533</v>
      </c>
    </row>
    <row r="82" spans="1:14" ht="23.25">
      <c r="A82" s="485" t="s">
        <v>36</v>
      </c>
      <c r="B82" s="485"/>
      <c r="C82" s="485"/>
      <c r="D82" s="485"/>
      <c r="E82" s="485"/>
      <c r="F82" s="485"/>
      <c r="G82" s="485"/>
      <c r="H82" s="485"/>
      <c r="I82" s="485"/>
      <c r="J82" s="485"/>
      <c r="K82" s="485"/>
      <c r="L82" s="57"/>
      <c r="M82" s="57"/>
      <c r="N82" s="57"/>
    </row>
    <row r="83" spans="1:14" ht="23.25">
      <c r="A83" s="485" t="s">
        <v>312</v>
      </c>
      <c r="B83" s="485"/>
      <c r="C83" s="485"/>
      <c r="D83" s="485"/>
      <c r="E83" s="485"/>
      <c r="F83" s="485"/>
      <c r="G83" s="485"/>
      <c r="H83" s="485"/>
      <c r="I83" s="485"/>
      <c r="J83" s="485"/>
      <c r="K83" s="485"/>
      <c r="L83" s="57"/>
      <c r="M83" s="57"/>
      <c r="N83" s="57"/>
    </row>
    <row r="84" spans="1:14" ht="23.25">
      <c r="A84" s="485" t="s">
        <v>37</v>
      </c>
      <c r="B84" s="485"/>
      <c r="C84" s="485"/>
      <c r="D84" s="485"/>
      <c r="E84" s="485"/>
      <c r="F84" s="485"/>
      <c r="G84" s="485"/>
      <c r="H84" s="485"/>
      <c r="I84" s="485"/>
      <c r="J84" s="485"/>
      <c r="K84" s="485"/>
      <c r="L84" s="57"/>
      <c r="M84" s="57"/>
      <c r="N84" s="57"/>
    </row>
    <row r="85" spans="1:14" ht="20.25">
      <c r="A85" s="59"/>
      <c r="B85" s="59"/>
      <c r="C85" s="59"/>
      <c r="D85" s="59"/>
      <c r="E85" s="59"/>
      <c r="F85" s="59"/>
      <c r="G85" s="60"/>
      <c r="H85" s="60"/>
      <c r="I85" s="60"/>
      <c r="J85" s="60"/>
      <c r="K85" s="60"/>
      <c r="L85" s="57"/>
      <c r="M85" s="57"/>
      <c r="N85" s="57"/>
    </row>
    <row r="86" spans="1:14" ht="20.25">
      <c r="A86" s="486" t="s">
        <v>38</v>
      </c>
      <c r="B86" s="490" t="s">
        <v>39</v>
      </c>
      <c r="C86" s="491"/>
      <c r="D86" s="490" t="s">
        <v>40</v>
      </c>
      <c r="E86" s="491"/>
      <c r="F86" s="490" t="s">
        <v>41</v>
      </c>
      <c r="G86" s="491"/>
      <c r="H86" s="490" t="s">
        <v>42</v>
      </c>
      <c r="I86" s="491"/>
      <c r="J86" s="490" t="s">
        <v>43</v>
      </c>
      <c r="K86" s="491"/>
      <c r="L86" s="57"/>
      <c r="M86" s="57"/>
      <c r="N86" s="57"/>
    </row>
    <row r="87" spans="1:14" ht="20.25">
      <c r="A87" s="487"/>
      <c r="B87" s="61" t="s">
        <v>44</v>
      </c>
      <c r="C87" s="61" t="s">
        <v>45</v>
      </c>
      <c r="D87" s="61" t="s">
        <v>44</v>
      </c>
      <c r="E87" s="61" t="s">
        <v>45</v>
      </c>
      <c r="F87" s="61" t="s">
        <v>44</v>
      </c>
      <c r="G87" s="61" t="s">
        <v>45</v>
      </c>
      <c r="H87" s="61" t="s">
        <v>44</v>
      </c>
      <c r="I87" s="61" t="s">
        <v>45</v>
      </c>
      <c r="J87" s="61" t="s">
        <v>44</v>
      </c>
      <c r="K87" s="61" t="s">
        <v>45</v>
      </c>
      <c r="L87" s="57"/>
      <c r="M87" s="57"/>
      <c r="N87" s="57"/>
    </row>
    <row r="88" spans="1:11" ht="39">
      <c r="A88" s="488"/>
      <c r="B88" s="62" t="s">
        <v>1</v>
      </c>
      <c r="C88" s="62" t="s">
        <v>46</v>
      </c>
      <c r="D88" s="62" t="s">
        <v>1</v>
      </c>
      <c r="E88" s="62" t="s">
        <v>46</v>
      </c>
      <c r="F88" s="62" t="s">
        <v>1</v>
      </c>
      <c r="G88" s="62" t="s">
        <v>46</v>
      </c>
      <c r="H88" s="62" t="s">
        <v>1</v>
      </c>
      <c r="I88" s="62" t="s">
        <v>46</v>
      </c>
      <c r="J88" s="62" t="s">
        <v>1</v>
      </c>
      <c r="K88" s="62" t="s">
        <v>46</v>
      </c>
    </row>
    <row r="89" spans="1:11" ht="20.25">
      <c r="A89" s="63" t="s">
        <v>217</v>
      </c>
      <c r="B89" s="64"/>
      <c r="C89" s="64"/>
      <c r="D89" s="64"/>
      <c r="E89" s="64"/>
      <c r="F89" s="65"/>
      <c r="G89" s="66"/>
      <c r="H89" s="66"/>
      <c r="I89" s="66"/>
      <c r="J89" s="66"/>
      <c r="K89" s="66"/>
    </row>
    <row r="90" spans="1:11" ht="20.25">
      <c r="A90" s="67" t="s">
        <v>355</v>
      </c>
      <c r="B90" s="68" t="s">
        <v>3</v>
      </c>
      <c r="C90" s="68" t="s">
        <v>3</v>
      </c>
      <c r="D90" s="68" t="s">
        <v>3</v>
      </c>
      <c r="E90" s="68" t="s">
        <v>3</v>
      </c>
      <c r="F90" s="68" t="s">
        <v>3</v>
      </c>
      <c r="G90" s="68" t="s">
        <v>3</v>
      </c>
      <c r="H90" s="68" t="s">
        <v>3</v>
      </c>
      <c r="I90" s="68" t="s">
        <v>3</v>
      </c>
      <c r="J90" s="68" t="s">
        <v>3</v>
      </c>
      <c r="K90" s="68" t="s">
        <v>3</v>
      </c>
    </row>
    <row r="91" spans="1:11" ht="20.25">
      <c r="A91" s="67" t="s">
        <v>356</v>
      </c>
      <c r="B91" s="68" t="s">
        <v>3</v>
      </c>
      <c r="C91" s="68" t="s">
        <v>3</v>
      </c>
      <c r="D91" s="68" t="s">
        <v>3</v>
      </c>
      <c r="E91" s="68" t="s">
        <v>3</v>
      </c>
      <c r="F91" s="68" t="s">
        <v>3</v>
      </c>
      <c r="G91" s="68" t="s">
        <v>3</v>
      </c>
      <c r="H91" s="68" t="s">
        <v>3</v>
      </c>
      <c r="I91" s="68" t="s">
        <v>3</v>
      </c>
      <c r="J91" s="68" t="s">
        <v>3</v>
      </c>
      <c r="K91" s="68" t="s">
        <v>3</v>
      </c>
    </row>
    <row r="92" spans="1:11" ht="20.25">
      <c r="A92" s="67" t="s">
        <v>357</v>
      </c>
      <c r="B92" s="68" t="s">
        <v>3</v>
      </c>
      <c r="C92" s="68" t="s">
        <v>3</v>
      </c>
      <c r="D92" s="68" t="s">
        <v>3</v>
      </c>
      <c r="E92" s="68" t="s">
        <v>3</v>
      </c>
      <c r="F92" s="68" t="s">
        <v>3</v>
      </c>
      <c r="G92" s="68" t="s">
        <v>3</v>
      </c>
      <c r="H92" s="68" t="s">
        <v>3</v>
      </c>
      <c r="I92" s="68" t="s">
        <v>3</v>
      </c>
      <c r="J92" s="68" t="s">
        <v>3</v>
      </c>
      <c r="K92" s="68" t="s">
        <v>3</v>
      </c>
    </row>
    <row r="93" spans="1:11" ht="20.25">
      <c r="A93" s="67" t="s">
        <v>239</v>
      </c>
      <c r="B93" s="68">
        <v>15</v>
      </c>
      <c r="C93" s="68">
        <f>'ย.5เปลี่ยนแปลง'!I12+'ย.5'!E10+'ผ02เพิ่มเติม-1ชช'!E11+'ผ02เปลี่ยนแปลง-12ชุมชน'!I13+'ผ02เปลี่ยนแปลง-12ชุมชน'!I24+'ผ02เปลี่ยนแปลง-12ชุมชน'!I47+'ผ02เปลี่ยนแปลง-12ชุมชน'!I58+'ผ02เปลี่ยนแปลง-12ชุมชน'!I81+'ผ02เปลี่ยนแปลง-12ชุมชน'!I92+'ผ02เปลี่ยนแปลง-12ชุมชน'!I115+'ผ02เปลี่ยนแปลง-12ชุมชน'!I126+'ผ02เปลี่ยนแปลง-12ชุมชน'!I149+'ผ02เปลี่ยนแปลง-12ชุมชน'!I160+'ผ02เปลี่ยนแปลง-12ชุมชน'!I181+'ผ02เปลี่ยนแปลง-12ชุมชน'!I191</f>
        <v>592500</v>
      </c>
      <c r="D93" s="68">
        <v>15</v>
      </c>
      <c r="E93" s="68">
        <f>'ย.5เปลี่ยนแปลง'!J12+'ย.5'!F10+'ผ02เพิ่มเติม-1ชช'!F11+'ผ02เปลี่ยนแปลง-12ชุมชน'!J13+'ผ02เปลี่ยนแปลง-12ชุมชน'!J24+'ผ02เปลี่ยนแปลง-12ชุมชน'!J47+'ผ02เปลี่ยนแปลง-12ชุมชน'!J58+'ผ02เปลี่ยนแปลง-12ชุมชน'!J81+'ผ02เปลี่ยนแปลง-12ชุมชน'!J92+'ผ02เปลี่ยนแปลง-12ชุมชน'!J115+'ผ02เปลี่ยนแปลง-12ชุมชน'!J126+'ผ02เปลี่ยนแปลง-12ชุมชน'!J149+'ผ02เปลี่ยนแปลง-12ชุมชน'!J160+'ผ02เปลี่ยนแปลง-12ชุมชน'!J181+'ผ02เปลี่ยนแปลง-12ชุมชน'!J191</f>
        <v>811600</v>
      </c>
      <c r="F93" s="68">
        <v>15</v>
      </c>
      <c r="G93" s="68">
        <f>'ย.5เปลี่ยนแปลง'!K12+'ย.5'!H10+'ผ02เพิ่มเติม-1ชช'!H11+'ผ02เปลี่ยนแปลง-12ชุมชน'!L13+'ผ02เปลี่ยนแปลง-12ชุมชน'!L24+'ผ02เปลี่ยนแปลง-12ชุมชน'!L47+'ผ02เปลี่ยนแปลง-12ชุมชน'!L58+'ผ02เปลี่ยนแปลง-12ชุมชน'!L81+'ผ02เปลี่ยนแปลง-12ชุมชน'!L92+'ผ02เปลี่ยนแปลง-12ชุมชน'!L115+'ผ02เปลี่ยนแปลง-12ชุมชน'!L126+'ผ02เปลี่ยนแปลง-12ชุมชน'!L149+'ผ02เปลี่ยนแปลง-12ชุมชน'!L160+'ผ02เปลี่ยนแปลง-12ชุมชน'!L181+'ผ02เปลี่ยนแปลง-12ชุมชน'!L191</f>
        <v>821200</v>
      </c>
      <c r="H93" s="68">
        <v>15</v>
      </c>
      <c r="I93" s="68">
        <f>'ย.5เปลี่ยนแปลง'!K12+G93</f>
        <v>1022400</v>
      </c>
      <c r="J93" s="68">
        <f>B93+D93+F93+H93</f>
        <v>60</v>
      </c>
      <c r="K93" s="68">
        <f>'ย.5เปลี่ยนแปลง'!L12+C93+E93+G93+I93</f>
        <v>3458900</v>
      </c>
    </row>
    <row r="94" spans="1:11" ht="20.25">
      <c r="A94" s="67" t="s">
        <v>358</v>
      </c>
      <c r="B94" s="68" t="s">
        <v>3</v>
      </c>
      <c r="C94" s="68" t="s">
        <v>3</v>
      </c>
      <c r="D94" s="68" t="s">
        <v>3</v>
      </c>
      <c r="E94" s="68" t="s">
        <v>3</v>
      </c>
      <c r="F94" s="68" t="s">
        <v>3</v>
      </c>
      <c r="G94" s="68" t="s">
        <v>3</v>
      </c>
      <c r="H94" s="68" t="s">
        <v>3</v>
      </c>
      <c r="I94" s="68" t="s">
        <v>3</v>
      </c>
      <c r="J94" s="68" t="s">
        <v>3</v>
      </c>
      <c r="K94" s="68" t="s">
        <v>3</v>
      </c>
    </row>
    <row r="95" spans="1:11" ht="20.25">
      <c r="A95" s="67" t="s">
        <v>359</v>
      </c>
      <c r="B95" s="68" t="s">
        <v>3</v>
      </c>
      <c r="C95" s="68" t="s">
        <v>3</v>
      </c>
      <c r="D95" s="68" t="s">
        <v>3</v>
      </c>
      <c r="E95" s="68" t="s">
        <v>3</v>
      </c>
      <c r="F95" s="68" t="s">
        <v>3</v>
      </c>
      <c r="G95" s="68" t="s">
        <v>3</v>
      </c>
      <c r="H95" s="68" t="s">
        <v>3</v>
      </c>
      <c r="I95" s="68" t="s">
        <v>3</v>
      </c>
      <c r="J95" s="68" t="s">
        <v>3</v>
      </c>
      <c r="K95" s="68" t="s">
        <v>3</v>
      </c>
    </row>
    <row r="96" spans="1:11" ht="20.25">
      <c r="A96" s="67" t="s">
        <v>360</v>
      </c>
      <c r="B96" s="68" t="s">
        <v>3</v>
      </c>
      <c r="C96" s="68" t="s">
        <v>3</v>
      </c>
      <c r="D96" s="68" t="s">
        <v>3</v>
      </c>
      <c r="E96" s="68" t="s">
        <v>3</v>
      </c>
      <c r="F96" s="68" t="s">
        <v>3</v>
      </c>
      <c r="G96" s="68" t="s">
        <v>3</v>
      </c>
      <c r="H96" s="68" t="s">
        <v>3</v>
      </c>
      <c r="I96" s="68" t="s">
        <v>3</v>
      </c>
      <c r="J96" s="68" t="s">
        <v>3</v>
      </c>
      <c r="K96" s="68" t="s">
        <v>3</v>
      </c>
    </row>
    <row r="97" spans="1:11" ht="20.25">
      <c r="A97" s="67" t="s">
        <v>361</v>
      </c>
      <c r="B97" s="68" t="s">
        <v>3</v>
      </c>
      <c r="C97" s="68" t="s">
        <v>3</v>
      </c>
      <c r="D97" s="68" t="s">
        <v>3</v>
      </c>
      <c r="E97" s="68" t="s">
        <v>3</v>
      </c>
      <c r="F97" s="68" t="s">
        <v>3</v>
      </c>
      <c r="G97" s="68" t="s">
        <v>3</v>
      </c>
      <c r="H97" s="68" t="s">
        <v>3</v>
      </c>
      <c r="I97" s="68" t="s">
        <v>3</v>
      </c>
      <c r="J97" s="68" t="s">
        <v>3</v>
      </c>
      <c r="K97" s="68" t="s">
        <v>3</v>
      </c>
    </row>
    <row r="98" spans="1:11" ht="20.25">
      <c r="A98" s="67" t="s">
        <v>362</v>
      </c>
      <c r="B98" s="68" t="s">
        <v>3</v>
      </c>
      <c r="C98" s="68" t="s">
        <v>3</v>
      </c>
      <c r="D98" s="68" t="s">
        <v>3</v>
      </c>
      <c r="E98" s="68" t="s">
        <v>3</v>
      </c>
      <c r="F98" s="68" t="s">
        <v>3</v>
      </c>
      <c r="G98" s="68" t="s">
        <v>3</v>
      </c>
      <c r="H98" s="68" t="s">
        <v>3</v>
      </c>
      <c r="I98" s="68" t="s">
        <v>3</v>
      </c>
      <c r="J98" s="68" t="s">
        <v>3</v>
      </c>
      <c r="K98" s="68" t="s">
        <v>3</v>
      </c>
    </row>
    <row r="99" spans="1:11" ht="20.25">
      <c r="A99" s="69" t="s">
        <v>363</v>
      </c>
      <c r="B99" s="68" t="s">
        <v>3</v>
      </c>
      <c r="C99" s="68" t="s">
        <v>3</v>
      </c>
      <c r="D99" s="70" t="s">
        <v>3</v>
      </c>
      <c r="E99" s="70" t="s">
        <v>3</v>
      </c>
      <c r="F99" s="70" t="s">
        <v>3</v>
      </c>
      <c r="G99" s="70" t="s">
        <v>3</v>
      </c>
      <c r="H99" s="70" t="s">
        <v>3</v>
      </c>
      <c r="I99" s="70" t="s">
        <v>3</v>
      </c>
      <c r="J99" s="68" t="s">
        <v>3</v>
      </c>
      <c r="K99" s="68" t="s">
        <v>3</v>
      </c>
    </row>
    <row r="100" spans="1:11" ht="20.25">
      <c r="A100" s="181" t="s">
        <v>56</v>
      </c>
      <c r="B100" s="262">
        <f>B93</f>
        <v>15</v>
      </c>
      <c r="C100" s="262">
        <f aca="true" t="shared" si="3" ref="C100:K100">C93</f>
        <v>592500</v>
      </c>
      <c r="D100" s="262">
        <f t="shared" si="3"/>
        <v>15</v>
      </c>
      <c r="E100" s="262">
        <f t="shared" si="3"/>
        <v>811600</v>
      </c>
      <c r="F100" s="262">
        <f t="shared" si="3"/>
        <v>15</v>
      </c>
      <c r="G100" s="262">
        <f t="shared" si="3"/>
        <v>821200</v>
      </c>
      <c r="H100" s="262">
        <f t="shared" si="3"/>
        <v>15</v>
      </c>
      <c r="I100" s="262">
        <f t="shared" si="3"/>
        <v>1022400</v>
      </c>
      <c r="J100" s="262">
        <f t="shared" si="3"/>
        <v>60</v>
      </c>
      <c r="K100" s="262">
        <f t="shared" si="3"/>
        <v>3458900</v>
      </c>
    </row>
    <row r="107" ht="26.25">
      <c r="K107" s="345" t="s">
        <v>737</v>
      </c>
    </row>
    <row r="109" spans="1:14" ht="23.25">
      <c r="A109" s="485" t="s">
        <v>36</v>
      </c>
      <c r="B109" s="485"/>
      <c r="C109" s="485"/>
      <c r="D109" s="485"/>
      <c r="E109" s="485"/>
      <c r="F109" s="485"/>
      <c r="G109" s="485"/>
      <c r="H109" s="485"/>
      <c r="I109" s="485"/>
      <c r="J109" s="485"/>
      <c r="K109" s="485"/>
      <c r="L109" s="57"/>
      <c r="M109" s="57"/>
      <c r="N109" s="57"/>
    </row>
    <row r="110" spans="1:14" ht="23.25">
      <c r="A110" s="485" t="s">
        <v>312</v>
      </c>
      <c r="B110" s="485"/>
      <c r="C110" s="485"/>
      <c r="D110" s="485"/>
      <c r="E110" s="485"/>
      <c r="F110" s="485"/>
      <c r="G110" s="485"/>
      <c r="H110" s="485"/>
      <c r="I110" s="485"/>
      <c r="J110" s="485"/>
      <c r="K110" s="485"/>
      <c r="L110" s="57"/>
      <c r="M110" s="57"/>
      <c r="N110" s="57"/>
    </row>
    <row r="111" spans="1:14" ht="23.25">
      <c r="A111" s="485" t="s">
        <v>37</v>
      </c>
      <c r="B111" s="485"/>
      <c r="C111" s="485"/>
      <c r="D111" s="485"/>
      <c r="E111" s="485"/>
      <c r="F111" s="485"/>
      <c r="G111" s="485"/>
      <c r="H111" s="485"/>
      <c r="I111" s="485"/>
      <c r="J111" s="485"/>
      <c r="K111" s="485"/>
      <c r="L111" s="57"/>
      <c r="M111" s="57"/>
      <c r="N111" s="57"/>
    </row>
    <row r="112" spans="1:14" ht="20.25">
      <c r="A112" s="59"/>
      <c r="B112" s="59"/>
      <c r="C112" s="59"/>
      <c r="D112" s="59"/>
      <c r="E112" s="59"/>
      <c r="F112" s="59"/>
      <c r="G112" s="60"/>
      <c r="H112" s="60"/>
      <c r="I112" s="60"/>
      <c r="J112" s="60"/>
      <c r="K112" s="60"/>
      <c r="L112" s="57"/>
      <c r="M112" s="57"/>
      <c r="N112" s="57"/>
    </row>
    <row r="113" spans="1:14" ht="20.25">
      <c r="A113" s="486" t="s">
        <v>38</v>
      </c>
      <c r="B113" s="489" t="s">
        <v>39</v>
      </c>
      <c r="C113" s="489"/>
      <c r="D113" s="489" t="s">
        <v>40</v>
      </c>
      <c r="E113" s="489"/>
      <c r="F113" s="489" t="s">
        <v>41</v>
      </c>
      <c r="G113" s="489"/>
      <c r="H113" s="489" t="s">
        <v>42</v>
      </c>
      <c r="I113" s="489"/>
      <c r="J113" s="489" t="s">
        <v>43</v>
      </c>
      <c r="K113" s="489"/>
      <c r="L113" s="57"/>
      <c r="M113" s="57"/>
      <c r="N113" s="57"/>
    </row>
    <row r="114" spans="1:14" ht="20.25">
      <c r="A114" s="487"/>
      <c r="B114" s="61" t="s">
        <v>44</v>
      </c>
      <c r="C114" s="61" t="s">
        <v>45</v>
      </c>
      <c r="D114" s="61" t="s">
        <v>44</v>
      </c>
      <c r="E114" s="61" t="s">
        <v>45</v>
      </c>
      <c r="F114" s="61" t="s">
        <v>44</v>
      </c>
      <c r="G114" s="61" t="s">
        <v>45</v>
      </c>
      <c r="H114" s="61" t="s">
        <v>44</v>
      </c>
      <c r="I114" s="61" t="s">
        <v>45</v>
      </c>
      <c r="J114" s="61" t="s">
        <v>44</v>
      </c>
      <c r="K114" s="61" t="s">
        <v>45</v>
      </c>
      <c r="L114" s="57"/>
      <c r="M114" s="57"/>
      <c r="N114" s="57"/>
    </row>
    <row r="115" spans="1:11" ht="39">
      <c r="A115" s="488"/>
      <c r="B115" s="62" t="s">
        <v>1</v>
      </c>
      <c r="C115" s="62" t="s">
        <v>46</v>
      </c>
      <c r="D115" s="62" t="s">
        <v>1</v>
      </c>
      <c r="E115" s="62" t="s">
        <v>46</v>
      </c>
      <c r="F115" s="62" t="s">
        <v>1</v>
      </c>
      <c r="G115" s="62" t="s">
        <v>46</v>
      </c>
      <c r="H115" s="62" t="s">
        <v>1</v>
      </c>
      <c r="I115" s="62" t="s">
        <v>46</v>
      </c>
      <c r="J115" s="62" t="s">
        <v>1</v>
      </c>
      <c r="K115" s="62" t="s">
        <v>46</v>
      </c>
    </row>
    <row r="116" spans="1:11" ht="20.25">
      <c r="A116" s="63" t="s">
        <v>519</v>
      </c>
      <c r="B116" s="64"/>
      <c r="C116" s="64"/>
      <c r="D116" s="64"/>
      <c r="E116" s="64"/>
      <c r="F116" s="65"/>
      <c r="G116" s="66"/>
      <c r="H116" s="66"/>
      <c r="I116" s="66"/>
      <c r="J116" s="66"/>
      <c r="K116" s="66"/>
    </row>
    <row r="117" spans="1:11" ht="20.25">
      <c r="A117" s="67" t="s">
        <v>520</v>
      </c>
      <c r="B117" s="68" t="s">
        <v>3</v>
      </c>
      <c r="C117" s="68" t="s">
        <v>3</v>
      </c>
      <c r="D117" s="68" t="s">
        <v>3</v>
      </c>
      <c r="E117" s="68" t="s">
        <v>3</v>
      </c>
      <c r="F117" s="68" t="s">
        <v>3</v>
      </c>
      <c r="G117" s="68" t="s">
        <v>3</v>
      </c>
      <c r="H117" s="68" t="s">
        <v>3</v>
      </c>
      <c r="I117" s="68" t="s">
        <v>3</v>
      </c>
      <c r="J117" s="68" t="s">
        <v>3</v>
      </c>
      <c r="K117" s="68" t="s">
        <v>3</v>
      </c>
    </row>
    <row r="118" spans="1:11" ht="20.25">
      <c r="A118" s="67" t="s">
        <v>521</v>
      </c>
      <c r="B118" s="68" t="s">
        <v>3</v>
      </c>
      <c r="C118" s="68" t="s">
        <v>3</v>
      </c>
      <c r="D118" s="68" t="s">
        <v>3</v>
      </c>
      <c r="E118" s="68" t="s">
        <v>3</v>
      </c>
      <c r="F118" s="68" t="s">
        <v>3</v>
      </c>
      <c r="G118" s="68" t="s">
        <v>3</v>
      </c>
      <c r="H118" s="68" t="s">
        <v>3</v>
      </c>
      <c r="I118" s="68" t="s">
        <v>3</v>
      </c>
      <c r="J118" s="68" t="s">
        <v>3</v>
      </c>
      <c r="K118" s="68" t="s">
        <v>3</v>
      </c>
    </row>
    <row r="119" spans="1:11" ht="20.25">
      <c r="A119" s="67" t="s">
        <v>522</v>
      </c>
      <c r="B119" s="68" t="s">
        <v>3</v>
      </c>
      <c r="C119" s="68" t="s">
        <v>3</v>
      </c>
      <c r="D119" s="68" t="s">
        <v>3</v>
      </c>
      <c r="E119" s="68" t="s">
        <v>3</v>
      </c>
      <c r="F119" s="68" t="s">
        <v>3</v>
      </c>
      <c r="G119" s="68" t="s">
        <v>3</v>
      </c>
      <c r="H119" s="68" t="s">
        <v>3</v>
      </c>
      <c r="I119" s="68" t="s">
        <v>3</v>
      </c>
      <c r="J119" s="68" t="s">
        <v>3</v>
      </c>
      <c r="K119" s="68" t="s">
        <v>3</v>
      </c>
    </row>
    <row r="120" spans="1:11" ht="20.25">
      <c r="A120" s="67" t="s">
        <v>523</v>
      </c>
      <c r="B120" s="68" t="s">
        <v>3</v>
      </c>
      <c r="C120" s="68" t="s">
        <v>3</v>
      </c>
      <c r="D120" s="68" t="s">
        <v>3</v>
      </c>
      <c r="E120" s="68" t="s">
        <v>3</v>
      </c>
      <c r="F120" s="68" t="s">
        <v>3</v>
      </c>
      <c r="G120" s="68" t="s">
        <v>3</v>
      </c>
      <c r="H120" s="68" t="s">
        <v>3</v>
      </c>
      <c r="I120" s="68" t="s">
        <v>3</v>
      </c>
      <c r="J120" s="68" t="s">
        <v>3</v>
      </c>
      <c r="K120" s="68" t="s">
        <v>3</v>
      </c>
    </row>
    <row r="121" spans="1:11" ht="20.25">
      <c r="A121" s="67" t="s">
        <v>524</v>
      </c>
      <c r="B121" s="68">
        <v>1</v>
      </c>
      <c r="C121" s="68">
        <v>10000</v>
      </c>
      <c r="D121" s="68" t="s">
        <v>3</v>
      </c>
      <c r="E121" s="68" t="s">
        <v>3</v>
      </c>
      <c r="F121" s="68" t="s">
        <v>3</v>
      </c>
      <c r="G121" s="68" t="s">
        <v>3</v>
      </c>
      <c r="H121" s="68" t="s">
        <v>3</v>
      </c>
      <c r="I121" s="68" t="s">
        <v>3</v>
      </c>
      <c r="J121" s="68">
        <f>B121</f>
        <v>1</v>
      </c>
      <c r="K121" s="68">
        <f>C121</f>
        <v>10000</v>
      </c>
    </row>
    <row r="122" spans="1:11" ht="20.25">
      <c r="A122" s="67" t="s">
        <v>525</v>
      </c>
      <c r="B122" s="68" t="s">
        <v>3</v>
      </c>
      <c r="C122" s="68" t="s">
        <v>3</v>
      </c>
      <c r="D122" s="68" t="s">
        <v>3</v>
      </c>
      <c r="E122" s="68" t="s">
        <v>3</v>
      </c>
      <c r="F122" s="68" t="s">
        <v>3</v>
      </c>
      <c r="G122" s="68" t="s">
        <v>3</v>
      </c>
      <c r="H122" s="68" t="s">
        <v>3</v>
      </c>
      <c r="I122" s="68" t="s">
        <v>3</v>
      </c>
      <c r="J122" s="68" t="s">
        <v>3</v>
      </c>
      <c r="K122" s="68" t="s">
        <v>3</v>
      </c>
    </row>
    <row r="123" spans="1:11" ht="20.25">
      <c r="A123" s="67" t="s">
        <v>526</v>
      </c>
      <c r="B123" s="68" t="s">
        <v>3</v>
      </c>
      <c r="C123" s="68" t="s">
        <v>3</v>
      </c>
      <c r="D123" s="68" t="s">
        <v>3</v>
      </c>
      <c r="E123" s="68" t="s">
        <v>3</v>
      </c>
      <c r="F123" s="68" t="s">
        <v>3</v>
      </c>
      <c r="G123" s="68" t="s">
        <v>3</v>
      </c>
      <c r="H123" s="68" t="s">
        <v>3</v>
      </c>
      <c r="I123" s="68" t="s">
        <v>3</v>
      </c>
      <c r="J123" s="68" t="s">
        <v>3</v>
      </c>
      <c r="K123" s="68" t="s">
        <v>3</v>
      </c>
    </row>
    <row r="124" spans="1:11" ht="20.25">
      <c r="A124" s="67" t="s">
        <v>527</v>
      </c>
      <c r="B124" s="68" t="s">
        <v>3</v>
      </c>
      <c r="C124" s="68" t="s">
        <v>3</v>
      </c>
      <c r="D124" s="68" t="s">
        <v>3</v>
      </c>
      <c r="E124" s="68" t="s">
        <v>3</v>
      </c>
      <c r="F124" s="68" t="s">
        <v>3</v>
      </c>
      <c r="G124" s="68" t="s">
        <v>3</v>
      </c>
      <c r="H124" s="68" t="s">
        <v>3</v>
      </c>
      <c r="I124" s="68" t="s">
        <v>3</v>
      </c>
      <c r="J124" s="68" t="s">
        <v>3</v>
      </c>
      <c r="K124" s="68" t="s">
        <v>3</v>
      </c>
    </row>
    <row r="125" spans="1:11" ht="20.25">
      <c r="A125" s="67" t="s">
        <v>528</v>
      </c>
      <c r="B125" s="68" t="s">
        <v>3</v>
      </c>
      <c r="C125" s="68" t="s">
        <v>3</v>
      </c>
      <c r="D125" s="68" t="s">
        <v>3</v>
      </c>
      <c r="E125" s="68" t="s">
        <v>3</v>
      </c>
      <c r="F125" s="68" t="s">
        <v>3</v>
      </c>
      <c r="G125" s="68" t="s">
        <v>3</v>
      </c>
      <c r="H125" s="68" t="s">
        <v>3</v>
      </c>
      <c r="I125" s="68" t="s">
        <v>3</v>
      </c>
      <c r="J125" s="68" t="s">
        <v>3</v>
      </c>
      <c r="K125" s="68" t="s">
        <v>3</v>
      </c>
    </row>
    <row r="126" spans="1:11" ht="20.25">
      <c r="A126" s="69" t="s">
        <v>529</v>
      </c>
      <c r="B126" s="68" t="s">
        <v>3</v>
      </c>
      <c r="C126" s="68" t="s">
        <v>3</v>
      </c>
      <c r="D126" s="70" t="s">
        <v>3</v>
      </c>
      <c r="E126" s="70" t="s">
        <v>3</v>
      </c>
      <c r="F126" s="70" t="s">
        <v>3</v>
      </c>
      <c r="G126" s="70" t="s">
        <v>3</v>
      </c>
      <c r="H126" s="70" t="s">
        <v>3</v>
      </c>
      <c r="I126" s="70" t="s">
        <v>3</v>
      </c>
      <c r="J126" s="68" t="s">
        <v>3</v>
      </c>
      <c r="K126" s="68" t="s">
        <v>3</v>
      </c>
    </row>
    <row r="127" spans="1:11" ht="21" thickBot="1">
      <c r="A127" s="61" t="s">
        <v>56</v>
      </c>
      <c r="B127" s="76">
        <f>B121</f>
        <v>1</v>
      </c>
      <c r="C127" s="76">
        <f aca="true" t="shared" si="4" ref="C127:K127">C121</f>
        <v>10000</v>
      </c>
      <c r="D127" s="76" t="str">
        <f t="shared" si="4"/>
        <v>-</v>
      </c>
      <c r="E127" s="76" t="str">
        <f t="shared" si="4"/>
        <v>-</v>
      </c>
      <c r="F127" s="76" t="str">
        <f t="shared" si="4"/>
        <v>-</v>
      </c>
      <c r="G127" s="76" t="str">
        <f t="shared" si="4"/>
        <v>-</v>
      </c>
      <c r="H127" s="76" t="str">
        <f t="shared" si="4"/>
        <v>-</v>
      </c>
      <c r="I127" s="76" t="str">
        <f t="shared" si="4"/>
        <v>-</v>
      </c>
      <c r="J127" s="76">
        <f t="shared" si="4"/>
        <v>1</v>
      </c>
      <c r="K127" s="76">
        <f t="shared" si="4"/>
        <v>10000</v>
      </c>
    </row>
    <row r="128" spans="1:11" ht="21.75" thickBot="1" thickTop="1">
      <c r="A128" s="77" t="s">
        <v>57</v>
      </c>
      <c r="B128" s="78">
        <f>B127+B100+B75+B48+B21</f>
        <v>30</v>
      </c>
      <c r="C128" s="78">
        <f>C127+C100+C75+C48+C21</f>
        <v>49054600</v>
      </c>
      <c r="D128" s="78">
        <f aca="true" t="shared" si="5" ref="D128:I128">D100+D75+D48</f>
        <v>17</v>
      </c>
      <c r="E128" s="78">
        <f t="shared" si="5"/>
        <v>3001600</v>
      </c>
      <c r="F128" s="78">
        <f t="shared" si="5"/>
        <v>17</v>
      </c>
      <c r="G128" s="78">
        <f t="shared" si="5"/>
        <v>3011200</v>
      </c>
      <c r="H128" s="78">
        <f t="shared" si="5"/>
        <v>17</v>
      </c>
      <c r="I128" s="78">
        <f t="shared" si="5"/>
        <v>3212400</v>
      </c>
      <c r="J128" s="78">
        <f>J127+J100+J75+J48+J21</f>
        <v>81</v>
      </c>
      <c r="K128" s="79">
        <f>K127+K100+K75+K48+K21</f>
        <v>58491000</v>
      </c>
    </row>
    <row r="129" spans="10:11" ht="21" thickTop="1">
      <c r="J129" s="438">
        <f>B128+D128+F128+H128</f>
        <v>81</v>
      </c>
      <c r="K129" s="438">
        <f>C128+E128+G128+I128</f>
        <v>58279800</v>
      </c>
    </row>
  </sheetData>
  <sheetProtection/>
  <mergeCells count="45">
    <mergeCell ref="A58:K58"/>
    <mergeCell ref="A59:K59"/>
    <mergeCell ref="A61:A63"/>
    <mergeCell ref="B61:C61"/>
    <mergeCell ref="D61:E61"/>
    <mergeCell ref="F61:G61"/>
    <mergeCell ref="H61:I61"/>
    <mergeCell ref="J61:K61"/>
    <mergeCell ref="A57:K57"/>
    <mergeCell ref="A82:K82"/>
    <mergeCell ref="A83:K83"/>
    <mergeCell ref="A84:K84"/>
    <mergeCell ref="A86:A88"/>
    <mergeCell ref="B86:C86"/>
    <mergeCell ref="D86:E86"/>
    <mergeCell ref="F86:G86"/>
    <mergeCell ref="H86:I86"/>
    <mergeCell ref="J86:K86"/>
    <mergeCell ref="A30:K30"/>
    <mergeCell ref="A31:K31"/>
    <mergeCell ref="A32:K32"/>
    <mergeCell ref="A34:A36"/>
    <mergeCell ref="B34:C34"/>
    <mergeCell ref="D34:E34"/>
    <mergeCell ref="F34:G34"/>
    <mergeCell ref="H34:I34"/>
    <mergeCell ref="J34:K34"/>
    <mergeCell ref="A3:K3"/>
    <mergeCell ref="A4:K4"/>
    <mergeCell ref="A5:K5"/>
    <mergeCell ref="A7:A9"/>
    <mergeCell ref="B7:C7"/>
    <mergeCell ref="D7:E7"/>
    <mergeCell ref="F7:G7"/>
    <mergeCell ref="H7:I7"/>
    <mergeCell ref="J7:K7"/>
    <mergeCell ref="A109:K109"/>
    <mergeCell ref="A110:K110"/>
    <mergeCell ref="A111:K111"/>
    <mergeCell ref="A113:A115"/>
    <mergeCell ref="B113:C113"/>
    <mergeCell ref="D113:E113"/>
    <mergeCell ref="F113:G113"/>
    <mergeCell ref="H113:I113"/>
    <mergeCell ref="J113:K113"/>
  </mergeCells>
  <printOptions/>
  <pageMargins left="0.3937007874015748" right="0.1968503937007874" top="0.3937007874015748" bottom="0.1968503937007874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9"/>
  <sheetViews>
    <sheetView zoomScalePageLayoutView="0" workbookViewId="0" topLeftCell="A130">
      <selection activeCell="B140" sqref="B140"/>
    </sheetView>
  </sheetViews>
  <sheetFormatPr defaultColWidth="9.140625" defaultRowHeight="21.75"/>
  <cols>
    <col min="1" max="1" width="3.28125" style="1" customWidth="1"/>
    <col min="2" max="2" width="20.140625" style="1" customWidth="1"/>
    <col min="3" max="3" width="23.140625" style="1" customWidth="1"/>
    <col min="4" max="4" width="21.421875" style="1" customWidth="1"/>
    <col min="5" max="5" width="14.28125" style="3" customWidth="1"/>
    <col min="6" max="6" width="10.7109375" style="2" customWidth="1"/>
    <col min="7" max="8" width="9.57421875" style="2" customWidth="1"/>
    <col min="9" max="9" width="13.8515625" style="2" customWidth="1"/>
    <col min="10" max="10" width="17.57421875" style="1" customWidth="1"/>
    <col min="11" max="11" width="10.8515625" style="2" customWidth="1"/>
    <col min="12" max="12" width="9.140625" style="1" customWidth="1"/>
    <col min="13" max="13" width="12.7109375" style="1" customWidth="1"/>
    <col min="14" max="16384" width="9.140625" style="1" customWidth="1"/>
  </cols>
  <sheetData>
    <row r="1" spans="5:11" s="29" customFormat="1" ht="31.5">
      <c r="E1" s="30"/>
      <c r="F1" s="31"/>
      <c r="G1" s="31"/>
      <c r="H1" s="31"/>
      <c r="I1" s="31"/>
      <c r="K1" s="32" t="s">
        <v>6</v>
      </c>
    </row>
    <row r="2" spans="1:11" ht="20.25">
      <c r="A2" s="5"/>
      <c r="B2" s="6"/>
      <c r="C2" s="5"/>
      <c r="D2" s="27"/>
      <c r="E2" s="7"/>
      <c r="F2" s="6"/>
      <c r="G2" s="4"/>
      <c r="H2" s="4"/>
      <c r="I2" s="5"/>
      <c r="J2" s="4"/>
      <c r="K2" s="4"/>
    </row>
    <row r="3" spans="1:15" s="10" customFormat="1" ht="26.25">
      <c r="A3" s="494" t="s">
        <v>61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11"/>
      <c r="M3" s="11"/>
      <c r="N3" s="11"/>
      <c r="O3" s="11"/>
    </row>
    <row r="4" spans="1:11" s="12" customFormat="1" ht="20.25">
      <c r="A4" s="18" t="s">
        <v>16</v>
      </c>
      <c r="B4" s="18" t="s">
        <v>17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s="12" customFormat="1" ht="20.25">
      <c r="A5" s="18" t="s">
        <v>18</v>
      </c>
      <c r="B5" s="18" t="s">
        <v>19</v>
      </c>
      <c r="C5" s="18"/>
      <c r="D5" s="18"/>
      <c r="E5" s="18"/>
      <c r="F5" s="18"/>
      <c r="G5" s="18"/>
      <c r="H5" s="18"/>
      <c r="I5" s="18"/>
      <c r="J5" s="18"/>
      <c r="K5" s="18"/>
    </row>
    <row r="6" spans="1:11" s="12" customFormat="1" ht="20.25">
      <c r="A6" s="18" t="s">
        <v>20</v>
      </c>
      <c r="B6" s="18" t="s">
        <v>21</v>
      </c>
      <c r="C6" s="18"/>
      <c r="D6" s="18"/>
      <c r="E6" s="18"/>
      <c r="F6" s="18"/>
      <c r="G6" s="18"/>
      <c r="H6" s="18"/>
      <c r="I6" s="18"/>
      <c r="J6" s="18"/>
      <c r="K6" s="18"/>
    </row>
    <row r="7" spans="2:11" s="12" customFormat="1" ht="20.25">
      <c r="B7" s="13" t="s">
        <v>15</v>
      </c>
      <c r="C7" s="13"/>
      <c r="D7" s="13"/>
      <c r="E7" s="13"/>
      <c r="F7" s="13"/>
      <c r="G7" s="13"/>
      <c r="H7" s="13"/>
      <c r="I7" s="13"/>
      <c r="J7" s="13"/>
      <c r="K7" s="13"/>
    </row>
    <row r="8" spans="2:11" s="12" customFormat="1" ht="20.25">
      <c r="B8" s="14" t="s">
        <v>444</v>
      </c>
      <c r="C8" s="15"/>
      <c r="D8" s="15"/>
      <c r="E8" s="15"/>
      <c r="F8" s="15"/>
      <c r="G8" s="15"/>
      <c r="H8" s="15"/>
      <c r="I8" s="15"/>
      <c r="J8" s="15"/>
      <c r="K8" s="15"/>
    </row>
    <row r="9" spans="1:11" s="12" customFormat="1" ht="20.25">
      <c r="A9" s="498" t="s">
        <v>0</v>
      </c>
      <c r="B9" s="498" t="s">
        <v>1</v>
      </c>
      <c r="C9" s="498" t="s">
        <v>2</v>
      </c>
      <c r="D9" s="492" t="s">
        <v>8</v>
      </c>
      <c r="E9" s="495" t="s">
        <v>7</v>
      </c>
      <c r="F9" s="496"/>
      <c r="G9" s="496"/>
      <c r="H9" s="497"/>
      <c r="I9" s="492" t="s">
        <v>9</v>
      </c>
      <c r="J9" s="492" t="s">
        <v>10</v>
      </c>
      <c r="K9" s="492" t="s">
        <v>22</v>
      </c>
    </row>
    <row r="10" spans="1:11" s="12" customFormat="1" ht="40.5">
      <c r="A10" s="499"/>
      <c r="B10" s="499"/>
      <c r="C10" s="499"/>
      <c r="D10" s="493"/>
      <c r="E10" s="16" t="s">
        <v>11</v>
      </c>
      <c r="F10" s="17" t="s">
        <v>12</v>
      </c>
      <c r="G10" s="17" t="s">
        <v>13</v>
      </c>
      <c r="H10" s="17" t="s">
        <v>14</v>
      </c>
      <c r="I10" s="493"/>
      <c r="J10" s="493"/>
      <c r="K10" s="493"/>
    </row>
    <row r="11" spans="1:11" s="12" customFormat="1" ht="20.25">
      <c r="A11" s="176" t="s">
        <v>6</v>
      </c>
      <c r="B11" s="135" t="s">
        <v>445</v>
      </c>
      <c r="C11" s="135" t="s">
        <v>451</v>
      </c>
      <c r="D11" s="307" t="s">
        <v>446</v>
      </c>
      <c r="E11" s="145">
        <v>30000</v>
      </c>
      <c r="F11" s="23" t="s">
        <v>3</v>
      </c>
      <c r="G11" s="23" t="s">
        <v>3</v>
      </c>
      <c r="H11" s="23" t="s">
        <v>3</v>
      </c>
      <c r="I11" s="312" t="s">
        <v>458</v>
      </c>
      <c r="J11" s="312" t="s">
        <v>448</v>
      </c>
      <c r="K11" s="306" t="s">
        <v>196</v>
      </c>
    </row>
    <row r="12" spans="1:11" s="12" customFormat="1" ht="20.25">
      <c r="A12" s="176"/>
      <c r="B12" s="135" t="s">
        <v>454</v>
      </c>
      <c r="C12" s="135" t="s">
        <v>502</v>
      </c>
      <c r="D12" s="307" t="s">
        <v>457</v>
      </c>
      <c r="E12" s="353" t="s">
        <v>660</v>
      </c>
      <c r="F12" s="50"/>
      <c r="G12" s="50"/>
      <c r="H12" s="50"/>
      <c r="I12" s="312" t="s">
        <v>459</v>
      </c>
      <c r="J12" s="312" t="s">
        <v>450</v>
      </c>
      <c r="K12" s="306"/>
    </row>
    <row r="13" spans="1:11" s="12" customFormat="1" ht="20.25">
      <c r="A13" s="176"/>
      <c r="B13" s="135" t="s">
        <v>456</v>
      </c>
      <c r="C13" s="135" t="s">
        <v>503</v>
      </c>
      <c r="D13" s="307" t="s">
        <v>500</v>
      </c>
      <c r="E13" s="353" t="s">
        <v>661</v>
      </c>
      <c r="F13" s="50"/>
      <c r="G13" s="50"/>
      <c r="H13" s="50"/>
      <c r="I13" s="312"/>
      <c r="J13" s="312" t="s">
        <v>447</v>
      </c>
      <c r="K13" s="306"/>
    </row>
    <row r="14" spans="1:11" s="12" customFormat="1" ht="20.25">
      <c r="A14" s="176"/>
      <c r="B14" s="135"/>
      <c r="C14" s="135"/>
      <c r="D14" s="307" t="s">
        <v>501</v>
      </c>
      <c r="E14" s="353" t="s">
        <v>662</v>
      </c>
      <c r="F14" s="50"/>
      <c r="G14" s="50"/>
      <c r="H14" s="50"/>
      <c r="I14" s="312"/>
      <c r="J14" s="19" t="s">
        <v>449</v>
      </c>
      <c r="K14" s="306"/>
    </row>
    <row r="15" spans="1:11" s="12" customFormat="1" ht="20.25">
      <c r="A15" s="176"/>
      <c r="B15" s="176"/>
      <c r="C15" s="135"/>
      <c r="D15" s="135" t="s">
        <v>751</v>
      </c>
      <c r="E15" s="308"/>
      <c r="F15" s="309"/>
      <c r="G15" s="309"/>
      <c r="H15" s="309"/>
      <c r="I15" s="312"/>
      <c r="J15" s="312"/>
      <c r="K15" s="306"/>
    </row>
    <row r="16" spans="1:11" s="12" customFormat="1" ht="20.25">
      <c r="A16" s="176"/>
      <c r="B16" s="176"/>
      <c r="C16" s="135"/>
      <c r="D16" s="135" t="s">
        <v>750</v>
      </c>
      <c r="E16" s="308"/>
      <c r="F16" s="309"/>
      <c r="G16" s="309"/>
      <c r="H16" s="309"/>
      <c r="I16" s="312"/>
      <c r="J16" s="312"/>
      <c r="K16" s="306"/>
    </row>
    <row r="17" spans="1:11" s="12" customFormat="1" ht="20.25">
      <c r="A17" s="176"/>
      <c r="B17" s="176"/>
      <c r="C17" s="135"/>
      <c r="E17" s="308"/>
      <c r="F17" s="309"/>
      <c r="G17" s="309"/>
      <c r="H17" s="309"/>
      <c r="I17" s="312"/>
      <c r="J17" s="312"/>
      <c r="K17" s="306"/>
    </row>
    <row r="18" spans="1:11" s="12" customFormat="1" ht="20.25">
      <c r="A18" s="51" t="s">
        <v>4</v>
      </c>
      <c r="B18" s="223" t="s">
        <v>62</v>
      </c>
      <c r="C18" s="223" t="s">
        <v>754</v>
      </c>
      <c r="D18" s="440" t="s">
        <v>756</v>
      </c>
      <c r="E18" s="145">
        <v>4000</v>
      </c>
      <c r="F18" s="23" t="s">
        <v>3</v>
      </c>
      <c r="G18" s="23" t="s">
        <v>3</v>
      </c>
      <c r="H18" s="23" t="s">
        <v>3</v>
      </c>
      <c r="I18" s="441" t="s">
        <v>458</v>
      </c>
      <c r="J18" s="441" t="s">
        <v>187</v>
      </c>
      <c r="K18" s="338" t="s">
        <v>196</v>
      </c>
    </row>
    <row r="19" spans="1:11" s="12" customFormat="1" ht="20.25">
      <c r="A19" s="176"/>
      <c r="B19" s="135" t="s">
        <v>753</v>
      </c>
      <c r="C19" s="135" t="s">
        <v>755</v>
      </c>
      <c r="D19" s="19" t="s">
        <v>757</v>
      </c>
      <c r="E19" s="353" t="s">
        <v>660</v>
      </c>
      <c r="F19" s="50"/>
      <c r="G19" s="50"/>
      <c r="H19" s="50"/>
      <c r="I19" s="312" t="s">
        <v>459</v>
      </c>
      <c r="J19" s="312" t="s">
        <v>762</v>
      </c>
      <c r="K19" s="306"/>
    </row>
    <row r="20" spans="1:11" s="12" customFormat="1" ht="20.25">
      <c r="A20" s="176"/>
      <c r="B20" s="135"/>
      <c r="C20" s="135"/>
      <c r="D20" s="19" t="s">
        <v>758</v>
      </c>
      <c r="E20" s="353" t="s">
        <v>661</v>
      </c>
      <c r="F20" s="50"/>
      <c r="G20" s="50"/>
      <c r="H20" s="50"/>
      <c r="I20" s="312"/>
      <c r="J20" s="312" t="s">
        <v>763</v>
      </c>
      <c r="K20" s="306"/>
    </row>
    <row r="21" spans="1:11" s="12" customFormat="1" ht="20.25">
      <c r="A21" s="176"/>
      <c r="B21" s="176"/>
      <c r="C21" s="135"/>
      <c r="D21" s="135" t="s">
        <v>759</v>
      </c>
      <c r="E21" s="353" t="s">
        <v>662</v>
      </c>
      <c r="F21" s="50"/>
      <c r="G21" s="50"/>
      <c r="H21" s="50"/>
      <c r="I21" s="312"/>
      <c r="J21" s="19"/>
      <c r="K21" s="306"/>
    </row>
    <row r="22" spans="1:11" s="12" customFormat="1" ht="20.25">
      <c r="A22" s="176"/>
      <c r="B22" s="176"/>
      <c r="C22" s="135"/>
      <c r="D22" s="135" t="s">
        <v>760</v>
      </c>
      <c r="E22" s="308"/>
      <c r="F22" s="309"/>
      <c r="G22" s="309"/>
      <c r="H22" s="309"/>
      <c r="I22" s="312"/>
      <c r="J22" s="312"/>
      <c r="K22" s="306"/>
    </row>
    <row r="23" spans="1:11" s="12" customFormat="1" ht="20.25">
      <c r="A23" s="176"/>
      <c r="B23" s="176"/>
      <c r="C23" s="135"/>
      <c r="D23" s="28" t="s">
        <v>758</v>
      </c>
      <c r="E23" s="308"/>
      <c r="F23" s="309"/>
      <c r="G23" s="309"/>
      <c r="H23" s="309"/>
      <c r="I23" s="312"/>
      <c r="J23" s="312"/>
      <c r="K23" s="306"/>
    </row>
    <row r="24" spans="1:11" s="12" customFormat="1" ht="20.25">
      <c r="A24" s="176"/>
      <c r="B24" s="176"/>
      <c r="C24" s="135"/>
      <c r="D24" s="19" t="s">
        <v>752</v>
      </c>
      <c r="E24" s="308"/>
      <c r="F24" s="309"/>
      <c r="G24" s="309"/>
      <c r="H24" s="309"/>
      <c r="I24" s="312"/>
      <c r="J24" s="312"/>
      <c r="K24" s="306"/>
    </row>
    <row r="25" spans="1:11" s="12" customFormat="1" ht="20.25">
      <c r="A25" s="319"/>
      <c r="B25" s="319"/>
      <c r="C25" s="320"/>
      <c r="D25" s="320" t="s">
        <v>761</v>
      </c>
      <c r="E25" s="310"/>
      <c r="F25" s="311"/>
      <c r="G25" s="311"/>
      <c r="H25" s="311"/>
      <c r="I25" s="321"/>
      <c r="J25" s="321"/>
      <c r="K25" s="322"/>
    </row>
    <row r="26" spans="1:11" s="12" customFormat="1" ht="31.5">
      <c r="A26" s="313"/>
      <c r="B26" s="313"/>
      <c r="C26" s="314"/>
      <c r="D26" s="315"/>
      <c r="E26" s="316"/>
      <c r="F26" s="317"/>
      <c r="G26" s="317"/>
      <c r="H26" s="317"/>
      <c r="I26" s="318"/>
      <c r="J26" s="318"/>
      <c r="K26" s="32" t="s">
        <v>4</v>
      </c>
    </row>
    <row r="27" spans="1:11" ht="20.25">
      <c r="A27" s="9"/>
      <c r="B27" s="6"/>
      <c r="C27" s="9"/>
      <c r="D27" s="27"/>
      <c r="E27" s="7"/>
      <c r="F27" s="6"/>
      <c r="G27" s="8"/>
      <c r="H27" s="8"/>
      <c r="I27" s="9"/>
      <c r="J27" s="8"/>
      <c r="K27" s="8"/>
    </row>
    <row r="28" spans="1:15" s="10" customFormat="1" ht="26.25">
      <c r="A28" s="494" t="s">
        <v>61</v>
      </c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11"/>
      <c r="M28" s="11"/>
      <c r="N28" s="11"/>
      <c r="O28" s="11"/>
    </row>
    <row r="29" spans="1:11" s="12" customFormat="1" ht="20.25">
      <c r="A29" s="18" t="s">
        <v>16</v>
      </c>
      <c r="B29" s="18" t="s">
        <v>17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1:11" s="12" customFormat="1" ht="20.25">
      <c r="A30" s="18" t="s">
        <v>18</v>
      </c>
      <c r="B30" s="18" t="s">
        <v>19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1:11" s="12" customFormat="1" ht="20.25">
      <c r="A31" s="18" t="s">
        <v>20</v>
      </c>
      <c r="B31" s="18" t="s">
        <v>21</v>
      </c>
      <c r="C31" s="18"/>
      <c r="D31" s="18"/>
      <c r="E31" s="18"/>
      <c r="F31" s="18"/>
      <c r="G31" s="18"/>
      <c r="H31" s="18"/>
      <c r="I31" s="18"/>
      <c r="J31" s="18"/>
      <c r="K31" s="18"/>
    </row>
    <row r="32" spans="2:11" s="12" customFormat="1" ht="20.25">
      <c r="B32" s="13" t="s">
        <v>15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2:11" s="12" customFormat="1" ht="20.25">
      <c r="B33" s="14" t="s">
        <v>24</v>
      </c>
      <c r="C33" s="15"/>
      <c r="D33" s="15"/>
      <c r="E33" s="15"/>
      <c r="F33" s="15"/>
      <c r="G33" s="15"/>
      <c r="H33" s="15"/>
      <c r="I33" s="15"/>
      <c r="J33" s="15"/>
      <c r="K33" s="15"/>
    </row>
    <row r="34" spans="1:11" s="12" customFormat="1" ht="20.25">
      <c r="A34" s="498" t="s">
        <v>0</v>
      </c>
      <c r="B34" s="498" t="s">
        <v>1</v>
      </c>
      <c r="C34" s="498" t="s">
        <v>2</v>
      </c>
      <c r="D34" s="492" t="s">
        <v>8</v>
      </c>
      <c r="E34" s="495" t="s">
        <v>7</v>
      </c>
      <c r="F34" s="496"/>
      <c r="G34" s="496"/>
      <c r="H34" s="497"/>
      <c r="I34" s="492" t="s">
        <v>9</v>
      </c>
      <c r="J34" s="492" t="s">
        <v>10</v>
      </c>
      <c r="K34" s="492" t="s">
        <v>22</v>
      </c>
    </row>
    <row r="35" spans="1:11" s="12" customFormat="1" ht="40.5">
      <c r="A35" s="499"/>
      <c r="B35" s="499"/>
      <c r="C35" s="499"/>
      <c r="D35" s="493"/>
      <c r="E35" s="16" t="s">
        <v>11</v>
      </c>
      <c r="F35" s="17" t="s">
        <v>12</v>
      </c>
      <c r="G35" s="17" t="s">
        <v>13</v>
      </c>
      <c r="H35" s="17" t="s">
        <v>14</v>
      </c>
      <c r="I35" s="493"/>
      <c r="J35" s="493"/>
      <c r="K35" s="493"/>
    </row>
    <row r="36" spans="1:11" s="12" customFormat="1" ht="20.25">
      <c r="A36" s="25" t="s">
        <v>6</v>
      </c>
      <c r="B36" s="132" t="s">
        <v>136</v>
      </c>
      <c r="C36" s="132" t="s">
        <v>139</v>
      </c>
      <c r="D36" s="132" t="s">
        <v>151</v>
      </c>
      <c r="E36" s="145">
        <v>8173000</v>
      </c>
      <c r="F36" s="23" t="s">
        <v>3</v>
      </c>
      <c r="G36" s="23" t="s">
        <v>3</v>
      </c>
      <c r="H36" s="23" t="s">
        <v>3</v>
      </c>
      <c r="I36" s="132" t="s">
        <v>185</v>
      </c>
      <c r="J36" s="34" t="s">
        <v>146</v>
      </c>
      <c r="K36" s="134" t="s">
        <v>25</v>
      </c>
    </row>
    <row r="37" spans="1:11" s="12" customFormat="1" ht="20.25">
      <c r="A37" s="20"/>
      <c r="B37" s="108" t="s">
        <v>137</v>
      </c>
      <c r="C37" s="108" t="s">
        <v>27</v>
      </c>
      <c r="D37" s="108" t="s">
        <v>152</v>
      </c>
      <c r="E37" s="353" t="s">
        <v>660</v>
      </c>
      <c r="F37" s="50"/>
      <c r="G37" s="50"/>
      <c r="H37" s="50"/>
      <c r="I37" s="108" t="s">
        <v>186</v>
      </c>
      <c r="J37" s="19" t="s">
        <v>28</v>
      </c>
      <c r="K37" s="136"/>
    </row>
    <row r="38" spans="1:11" s="12" customFormat="1" ht="20.25">
      <c r="A38" s="20"/>
      <c r="B38" s="108" t="s">
        <v>138</v>
      </c>
      <c r="C38" s="108" t="s">
        <v>140</v>
      </c>
      <c r="D38" s="108" t="s">
        <v>153</v>
      </c>
      <c r="E38" s="353" t="s">
        <v>661</v>
      </c>
      <c r="F38" s="50"/>
      <c r="G38" s="50"/>
      <c r="H38" s="50"/>
      <c r="I38" s="44" t="s">
        <v>187</v>
      </c>
      <c r="J38" s="19" t="s">
        <v>122</v>
      </c>
      <c r="K38" s="136"/>
    </row>
    <row r="39" spans="1:11" s="12" customFormat="1" ht="20.25">
      <c r="A39" s="20"/>
      <c r="B39" s="146" t="s">
        <v>150</v>
      </c>
      <c r="C39" s="108" t="s">
        <v>29</v>
      </c>
      <c r="D39" s="108" t="s">
        <v>549</v>
      </c>
      <c r="E39" s="353" t="s">
        <v>662</v>
      </c>
      <c r="F39" s="50"/>
      <c r="G39" s="50"/>
      <c r="H39" s="50"/>
      <c r="I39" s="44" t="s">
        <v>188</v>
      </c>
      <c r="J39" s="19" t="s">
        <v>147</v>
      </c>
      <c r="K39" s="136"/>
    </row>
    <row r="40" spans="1:11" s="12" customFormat="1" ht="20.25">
      <c r="A40" s="20"/>
      <c r="B40" s="146" t="s">
        <v>156</v>
      </c>
      <c r="C40" s="108" t="s">
        <v>31</v>
      </c>
      <c r="D40" s="108" t="s">
        <v>158</v>
      </c>
      <c r="E40" s="20"/>
      <c r="F40" s="50"/>
      <c r="G40" s="50"/>
      <c r="H40" s="50"/>
      <c r="I40" s="44" t="s">
        <v>189</v>
      </c>
      <c r="J40" s="19" t="s">
        <v>148</v>
      </c>
      <c r="K40" s="136"/>
    </row>
    <row r="41" spans="1:11" s="12" customFormat="1" ht="20.25">
      <c r="A41" s="20"/>
      <c r="B41" s="146" t="s">
        <v>157</v>
      </c>
      <c r="C41" s="108"/>
      <c r="D41" s="108" t="s">
        <v>154</v>
      </c>
      <c r="E41" s="20"/>
      <c r="F41" s="50"/>
      <c r="G41" s="50"/>
      <c r="H41" s="50"/>
      <c r="I41" s="44" t="s">
        <v>144</v>
      </c>
      <c r="J41" s="19" t="s">
        <v>149</v>
      </c>
      <c r="K41" s="149"/>
    </row>
    <row r="42" spans="1:11" s="12" customFormat="1" ht="20.25">
      <c r="A42" s="20"/>
      <c r="B42" s="108"/>
      <c r="C42" s="108"/>
      <c r="D42" s="108" t="s">
        <v>155</v>
      </c>
      <c r="E42" s="46"/>
      <c r="F42" s="50"/>
      <c r="G42" s="50"/>
      <c r="H42" s="50"/>
      <c r="I42" s="36" t="s">
        <v>145</v>
      </c>
      <c r="J42" s="19" t="s">
        <v>26</v>
      </c>
      <c r="K42" s="149"/>
    </row>
    <row r="43" spans="1:11" s="12" customFormat="1" ht="9.75" customHeight="1">
      <c r="A43" s="55"/>
      <c r="B43" s="109"/>
      <c r="C43" s="109"/>
      <c r="D43" s="109"/>
      <c r="E43" s="109"/>
      <c r="F43" s="109"/>
      <c r="G43" s="109"/>
      <c r="H43" s="109"/>
      <c r="I43" s="109"/>
      <c r="J43" s="109"/>
      <c r="K43" s="109"/>
    </row>
    <row r="44" spans="1:11" s="12" customFormat="1" ht="20.25">
      <c r="A44" s="25" t="s">
        <v>4</v>
      </c>
      <c r="B44" s="132" t="s">
        <v>136</v>
      </c>
      <c r="C44" s="132" t="s">
        <v>139</v>
      </c>
      <c r="D44" s="132" t="s">
        <v>151</v>
      </c>
      <c r="E44" s="145">
        <v>1757000</v>
      </c>
      <c r="F44" s="23" t="s">
        <v>3</v>
      </c>
      <c r="G44" s="23" t="s">
        <v>3</v>
      </c>
      <c r="H44" s="23" t="s">
        <v>3</v>
      </c>
      <c r="I44" s="132" t="s">
        <v>185</v>
      </c>
      <c r="J44" s="34" t="s">
        <v>146</v>
      </c>
      <c r="K44" s="134" t="s">
        <v>25</v>
      </c>
    </row>
    <row r="45" spans="1:11" s="12" customFormat="1" ht="20.25">
      <c r="A45" s="20"/>
      <c r="B45" s="108" t="s">
        <v>547</v>
      </c>
      <c r="C45" s="108" t="s">
        <v>27</v>
      </c>
      <c r="D45" s="108" t="s">
        <v>152</v>
      </c>
      <c r="E45" s="353" t="s">
        <v>660</v>
      </c>
      <c r="F45" s="50"/>
      <c r="G45" s="50"/>
      <c r="H45" s="50"/>
      <c r="I45" s="108" t="s">
        <v>460</v>
      </c>
      <c r="J45" s="19" t="s">
        <v>28</v>
      </c>
      <c r="K45" s="136"/>
    </row>
    <row r="46" spans="1:11" s="12" customFormat="1" ht="20.25">
      <c r="A46" s="20"/>
      <c r="B46" s="108" t="s">
        <v>548</v>
      </c>
      <c r="C46" s="108" t="s">
        <v>140</v>
      </c>
      <c r="D46" s="108" t="s">
        <v>153</v>
      </c>
      <c r="E46" s="353" t="s">
        <v>661</v>
      </c>
      <c r="F46" s="50"/>
      <c r="G46" s="50"/>
      <c r="H46" s="50"/>
      <c r="I46" s="44" t="s">
        <v>461</v>
      </c>
      <c r="J46" s="19" t="s">
        <v>122</v>
      </c>
      <c r="K46" s="136"/>
    </row>
    <row r="47" spans="1:11" s="12" customFormat="1" ht="20.25">
      <c r="A47" s="20"/>
      <c r="B47" s="146" t="s">
        <v>126</v>
      </c>
      <c r="C47" s="108" t="s">
        <v>29</v>
      </c>
      <c r="D47" s="108" t="s">
        <v>550</v>
      </c>
      <c r="E47" s="353" t="s">
        <v>662</v>
      </c>
      <c r="F47" s="50"/>
      <c r="G47" s="50"/>
      <c r="H47" s="50"/>
      <c r="I47" s="44" t="s">
        <v>142</v>
      </c>
      <c r="J47" s="19" t="s">
        <v>147</v>
      </c>
      <c r="K47" s="136"/>
    </row>
    <row r="48" spans="1:11" s="12" customFormat="1" ht="20.25">
      <c r="A48" s="20"/>
      <c r="B48" s="28"/>
      <c r="C48" s="108" t="s">
        <v>31</v>
      </c>
      <c r="D48" s="108" t="s">
        <v>190</v>
      </c>
      <c r="E48" s="108"/>
      <c r="F48" s="108"/>
      <c r="G48" s="108"/>
      <c r="H48" s="108"/>
      <c r="I48" s="44" t="s">
        <v>143</v>
      </c>
      <c r="J48" s="19" t="s">
        <v>148</v>
      </c>
      <c r="K48" s="136"/>
    </row>
    <row r="49" spans="1:11" s="12" customFormat="1" ht="20.25">
      <c r="A49" s="20"/>
      <c r="B49" s="351"/>
      <c r="C49" s="108"/>
      <c r="D49" s="108" t="s">
        <v>159</v>
      </c>
      <c r="E49" s="108"/>
      <c r="F49" s="108"/>
      <c r="G49" s="108"/>
      <c r="H49" s="108"/>
      <c r="I49" s="44" t="s">
        <v>30</v>
      </c>
      <c r="J49" s="19" t="s">
        <v>149</v>
      </c>
      <c r="K49" s="149"/>
    </row>
    <row r="50" spans="1:11" s="12" customFormat="1" ht="20.25">
      <c r="A50" s="20"/>
      <c r="B50" s="351"/>
      <c r="C50" s="108"/>
      <c r="D50" s="108" t="s">
        <v>160</v>
      </c>
      <c r="E50" s="108"/>
      <c r="F50" s="108"/>
      <c r="G50" s="108"/>
      <c r="H50" s="108"/>
      <c r="I50" s="44" t="s">
        <v>144</v>
      </c>
      <c r="J50" s="19" t="s">
        <v>26</v>
      </c>
      <c r="K50" s="149"/>
    </row>
    <row r="51" spans="1:11" s="12" customFormat="1" ht="20.25">
      <c r="A51" s="55"/>
      <c r="B51" s="357"/>
      <c r="C51" s="109"/>
      <c r="D51" s="109" t="s">
        <v>161</v>
      </c>
      <c r="E51" s="109"/>
      <c r="F51" s="109"/>
      <c r="G51" s="109"/>
      <c r="H51" s="109"/>
      <c r="I51" s="159" t="s">
        <v>145</v>
      </c>
      <c r="J51" s="160"/>
      <c r="K51" s="160"/>
    </row>
    <row r="52" spans="5:11" s="29" customFormat="1" ht="31.5">
      <c r="E52" s="30"/>
      <c r="F52" s="31"/>
      <c r="G52" s="31"/>
      <c r="H52" s="31"/>
      <c r="I52" s="31"/>
      <c r="K52" s="32" t="s">
        <v>32</v>
      </c>
    </row>
    <row r="53" spans="1:11" ht="20.25">
      <c r="A53" s="9"/>
      <c r="B53" s="6"/>
      <c r="C53" s="9"/>
      <c r="D53" s="27"/>
      <c r="E53" s="7"/>
      <c r="F53" s="6"/>
      <c r="G53" s="8"/>
      <c r="H53" s="8"/>
      <c r="I53" s="9"/>
      <c r="J53" s="8"/>
      <c r="K53" s="8"/>
    </row>
    <row r="54" spans="1:15" s="10" customFormat="1" ht="26.25">
      <c r="A54" s="494" t="s">
        <v>61</v>
      </c>
      <c r="B54" s="494"/>
      <c r="C54" s="494"/>
      <c r="D54" s="494"/>
      <c r="E54" s="494"/>
      <c r="F54" s="494"/>
      <c r="G54" s="494"/>
      <c r="H54" s="494"/>
      <c r="I54" s="494"/>
      <c r="J54" s="494"/>
      <c r="K54" s="494"/>
      <c r="L54" s="11"/>
      <c r="M54" s="11"/>
      <c r="N54" s="11"/>
      <c r="O54" s="11"/>
    </row>
    <row r="55" spans="1:11" s="12" customFormat="1" ht="20.25">
      <c r="A55" s="18" t="s">
        <v>16</v>
      </c>
      <c r="B55" s="18" t="s">
        <v>17</v>
      </c>
      <c r="C55" s="18"/>
      <c r="D55" s="18"/>
      <c r="E55" s="18"/>
      <c r="F55" s="18"/>
      <c r="G55" s="18"/>
      <c r="H55" s="18"/>
      <c r="I55" s="18"/>
      <c r="J55" s="18"/>
      <c r="K55" s="18"/>
    </row>
    <row r="56" spans="1:11" s="12" customFormat="1" ht="20.25">
      <c r="A56" s="18" t="s">
        <v>18</v>
      </c>
      <c r="B56" s="18" t="s">
        <v>19</v>
      </c>
      <c r="C56" s="18"/>
      <c r="D56" s="18"/>
      <c r="E56" s="18"/>
      <c r="F56" s="18"/>
      <c r="G56" s="18"/>
      <c r="H56" s="18"/>
      <c r="I56" s="18"/>
      <c r="J56" s="18"/>
      <c r="K56" s="18"/>
    </row>
    <row r="57" spans="1:11" s="12" customFormat="1" ht="20.25">
      <c r="A57" s="18" t="s">
        <v>20</v>
      </c>
      <c r="B57" s="18" t="s">
        <v>21</v>
      </c>
      <c r="C57" s="18"/>
      <c r="D57" s="18"/>
      <c r="E57" s="18"/>
      <c r="F57" s="18"/>
      <c r="G57" s="18"/>
      <c r="H57" s="18"/>
      <c r="I57" s="18"/>
      <c r="J57" s="18"/>
      <c r="K57" s="18"/>
    </row>
    <row r="58" spans="2:11" s="12" customFormat="1" ht="20.25">
      <c r="B58" s="13" t="s">
        <v>15</v>
      </c>
      <c r="C58" s="13"/>
      <c r="D58" s="13"/>
      <c r="E58" s="13"/>
      <c r="F58" s="13"/>
      <c r="G58" s="13"/>
      <c r="H58" s="13"/>
      <c r="I58" s="13"/>
      <c r="J58" s="13"/>
      <c r="K58" s="13"/>
    </row>
    <row r="59" spans="2:11" s="12" customFormat="1" ht="20.25">
      <c r="B59" s="14" t="s">
        <v>24</v>
      </c>
      <c r="C59" s="15"/>
      <c r="D59" s="15"/>
      <c r="E59" s="15"/>
      <c r="F59" s="15"/>
      <c r="G59" s="15"/>
      <c r="H59" s="15"/>
      <c r="I59" s="15"/>
      <c r="J59" s="15"/>
      <c r="K59" s="15"/>
    </row>
    <row r="60" spans="1:11" s="12" customFormat="1" ht="20.25">
      <c r="A60" s="498" t="s">
        <v>0</v>
      </c>
      <c r="B60" s="498" t="s">
        <v>1</v>
      </c>
      <c r="C60" s="498" t="s">
        <v>2</v>
      </c>
      <c r="D60" s="492" t="s">
        <v>8</v>
      </c>
      <c r="E60" s="495" t="s">
        <v>7</v>
      </c>
      <c r="F60" s="496"/>
      <c r="G60" s="496"/>
      <c r="H60" s="497"/>
      <c r="I60" s="492" t="s">
        <v>9</v>
      </c>
      <c r="J60" s="492" t="s">
        <v>10</v>
      </c>
      <c r="K60" s="492" t="s">
        <v>22</v>
      </c>
    </row>
    <row r="61" spans="1:11" s="12" customFormat="1" ht="40.5">
      <c r="A61" s="499"/>
      <c r="B61" s="499"/>
      <c r="C61" s="499"/>
      <c r="D61" s="493"/>
      <c r="E61" s="16" t="s">
        <v>11</v>
      </c>
      <c r="F61" s="17" t="s">
        <v>12</v>
      </c>
      <c r="G61" s="17" t="s">
        <v>13</v>
      </c>
      <c r="H61" s="17" t="s">
        <v>14</v>
      </c>
      <c r="I61" s="493"/>
      <c r="J61" s="493"/>
      <c r="K61" s="493"/>
    </row>
    <row r="62" spans="1:11" s="12" customFormat="1" ht="20.25">
      <c r="A62" s="25" t="s">
        <v>32</v>
      </c>
      <c r="B62" s="21" t="s">
        <v>652</v>
      </c>
      <c r="C62" s="34" t="s">
        <v>655</v>
      </c>
      <c r="D62" s="21" t="s">
        <v>659</v>
      </c>
      <c r="E62" s="184">
        <v>700000</v>
      </c>
      <c r="F62" s="23" t="s">
        <v>3</v>
      </c>
      <c r="G62" s="23" t="s">
        <v>3</v>
      </c>
      <c r="H62" s="23" t="s">
        <v>3</v>
      </c>
      <c r="I62" s="23" t="s">
        <v>540</v>
      </c>
      <c r="J62" s="356" t="s">
        <v>541</v>
      </c>
      <c r="K62" s="23" t="s">
        <v>25</v>
      </c>
    </row>
    <row r="63" spans="1:11" s="12" customFormat="1" ht="20.25">
      <c r="A63" s="20"/>
      <c r="B63" s="22" t="s">
        <v>653</v>
      </c>
      <c r="C63" s="19" t="s">
        <v>656</v>
      </c>
      <c r="D63" s="12" t="s">
        <v>653</v>
      </c>
      <c r="E63" s="353" t="s">
        <v>660</v>
      </c>
      <c r="F63" s="22"/>
      <c r="G63" s="22"/>
      <c r="H63" s="20"/>
      <c r="I63" s="22"/>
      <c r="J63" s="352" t="s">
        <v>542</v>
      </c>
      <c r="K63" s="22"/>
    </row>
    <row r="64" spans="1:11" s="12" customFormat="1" ht="20.25">
      <c r="A64" s="20"/>
      <c r="B64" s="22" t="s">
        <v>654</v>
      </c>
      <c r="C64" s="19" t="s">
        <v>657</v>
      </c>
      <c r="D64" s="22" t="s">
        <v>741</v>
      </c>
      <c r="E64" s="353" t="s">
        <v>661</v>
      </c>
      <c r="F64" s="22"/>
      <c r="G64" s="22"/>
      <c r="H64" s="20"/>
      <c r="I64" s="22"/>
      <c r="J64" s="352" t="s">
        <v>543</v>
      </c>
      <c r="K64" s="22"/>
    </row>
    <row r="65" spans="1:11" s="12" customFormat="1" ht="20.25">
      <c r="A65" s="20"/>
      <c r="B65" s="22"/>
      <c r="C65" s="19" t="s">
        <v>658</v>
      </c>
      <c r="D65" s="12" t="s">
        <v>742</v>
      </c>
      <c r="E65" s="353" t="s">
        <v>662</v>
      </c>
      <c r="F65" s="22"/>
      <c r="G65" s="22"/>
      <c r="H65" s="20"/>
      <c r="I65" s="22"/>
      <c r="J65" s="352" t="s">
        <v>544</v>
      </c>
      <c r="K65" s="22"/>
    </row>
    <row r="66" spans="1:11" s="12" customFormat="1" ht="20.25">
      <c r="A66" s="20"/>
      <c r="B66" s="354"/>
      <c r="C66" s="355"/>
      <c r="D66" s="12" t="s">
        <v>740</v>
      </c>
      <c r="E66" s="20"/>
      <c r="F66" s="22"/>
      <c r="G66" s="22"/>
      <c r="H66" s="20"/>
      <c r="I66" s="22"/>
      <c r="J66" s="19" t="s">
        <v>545</v>
      </c>
      <c r="K66" s="22"/>
    </row>
    <row r="67" spans="1:11" s="12" customFormat="1" ht="20.25">
      <c r="A67" s="20"/>
      <c r="B67" s="22"/>
      <c r="C67" s="22"/>
      <c r="D67" s="415"/>
      <c r="E67" s="22"/>
      <c r="F67" s="22"/>
      <c r="G67" s="22"/>
      <c r="H67" s="20"/>
      <c r="I67" s="22"/>
      <c r="J67" s="19" t="s">
        <v>546</v>
      </c>
      <c r="K67" s="22"/>
    </row>
    <row r="68" spans="1:11" s="12" customFormat="1" ht="20.25">
      <c r="A68" s="20"/>
      <c r="B68" s="22"/>
      <c r="C68" s="22"/>
      <c r="D68" s="22"/>
      <c r="E68" s="22"/>
      <c r="F68" s="22"/>
      <c r="G68" s="22"/>
      <c r="H68" s="20"/>
      <c r="I68" s="22"/>
      <c r="J68" s="19"/>
      <c r="K68" s="22"/>
    </row>
    <row r="69" spans="1:11" s="12" customFormat="1" ht="20.25">
      <c r="A69" s="20"/>
      <c r="B69" s="22"/>
      <c r="C69" s="22"/>
      <c r="D69" s="22"/>
      <c r="E69" s="22"/>
      <c r="F69" s="22"/>
      <c r="G69" s="22"/>
      <c r="H69" s="20"/>
      <c r="I69" s="22"/>
      <c r="J69" s="19"/>
      <c r="K69" s="22"/>
    </row>
    <row r="70" spans="1:11" s="12" customFormat="1" ht="20.25">
      <c r="A70" s="20"/>
      <c r="B70" s="22"/>
      <c r="C70" s="22"/>
      <c r="D70" s="22"/>
      <c r="E70" s="22"/>
      <c r="F70" s="22"/>
      <c r="G70" s="22"/>
      <c r="H70" s="20"/>
      <c r="I70" s="22"/>
      <c r="J70" s="19"/>
      <c r="K70" s="22"/>
    </row>
    <row r="71" spans="1:11" s="12" customFormat="1" ht="20.25">
      <c r="A71" s="20"/>
      <c r="B71" s="22"/>
      <c r="C71" s="22"/>
      <c r="D71" s="22"/>
      <c r="E71" s="22"/>
      <c r="F71" s="22"/>
      <c r="G71" s="22"/>
      <c r="H71" s="20"/>
      <c r="I71" s="22"/>
      <c r="J71" s="19"/>
      <c r="K71" s="22"/>
    </row>
    <row r="72" spans="1:11" s="12" customFormat="1" ht="20.25">
      <c r="A72" s="55"/>
      <c r="B72" s="201"/>
      <c r="C72" s="201"/>
      <c r="D72" s="201"/>
      <c r="E72" s="201"/>
      <c r="F72" s="201"/>
      <c r="G72" s="201"/>
      <c r="H72" s="55"/>
      <c r="I72" s="201"/>
      <c r="J72" s="290"/>
      <c r="K72" s="201"/>
    </row>
    <row r="73" spans="1:11" s="12" customFormat="1" ht="20.25">
      <c r="A73" s="144"/>
      <c r="B73" s="215"/>
      <c r="C73" s="215"/>
      <c r="D73" s="215"/>
      <c r="E73" s="215"/>
      <c r="F73" s="215"/>
      <c r="G73" s="215"/>
      <c r="H73" s="144"/>
      <c r="I73" s="215"/>
      <c r="J73" s="104"/>
      <c r="K73" s="215"/>
    </row>
    <row r="74" spans="1:11" s="12" customFormat="1" ht="20.25">
      <c r="A74" s="144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s="12" customFormat="1" ht="20.25">
      <c r="A75" s="144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s="12" customFormat="1" ht="20.25">
      <c r="A76" s="144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s="12" customFormat="1" ht="20.25">
      <c r="A77" s="144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5:11" s="29" customFormat="1" ht="31.5">
      <c r="E78" s="30"/>
      <c r="F78" s="31"/>
      <c r="G78" s="31"/>
      <c r="H78" s="31"/>
      <c r="I78" s="31"/>
      <c r="K78" s="32" t="s">
        <v>35</v>
      </c>
    </row>
    <row r="79" spans="1:11" ht="20.25">
      <c r="A79" s="9"/>
      <c r="B79" s="6"/>
      <c r="C79" s="9"/>
      <c r="D79" s="27"/>
      <c r="E79" s="7"/>
      <c r="F79" s="6"/>
      <c r="G79" s="8"/>
      <c r="H79" s="8"/>
      <c r="I79" s="9"/>
      <c r="J79" s="8"/>
      <c r="K79" s="8"/>
    </row>
    <row r="80" spans="1:15" s="10" customFormat="1" ht="26.25">
      <c r="A80" s="494" t="s">
        <v>61</v>
      </c>
      <c r="B80" s="494"/>
      <c r="C80" s="494"/>
      <c r="D80" s="494"/>
      <c r="E80" s="494"/>
      <c r="F80" s="494"/>
      <c r="G80" s="494"/>
      <c r="H80" s="494"/>
      <c r="I80" s="494"/>
      <c r="J80" s="494"/>
      <c r="K80" s="494"/>
      <c r="L80" s="11"/>
      <c r="M80" s="11"/>
      <c r="N80" s="11"/>
      <c r="O80" s="11"/>
    </row>
    <row r="81" spans="1:11" s="12" customFormat="1" ht="20.25">
      <c r="A81" s="18" t="s">
        <v>16</v>
      </c>
      <c r="B81" s="18" t="s">
        <v>17</v>
      </c>
      <c r="C81" s="18"/>
      <c r="D81" s="18"/>
      <c r="E81" s="18"/>
      <c r="F81" s="18"/>
      <c r="G81" s="18"/>
      <c r="H81" s="18"/>
      <c r="I81" s="18"/>
      <c r="J81" s="18"/>
      <c r="K81" s="18"/>
    </row>
    <row r="82" spans="1:11" s="12" customFormat="1" ht="20.25">
      <c r="A82" s="18" t="s">
        <v>18</v>
      </c>
      <c r="B82" s="18" t="s">
        <v>19</v>
      </c>
      <c r="C82" s="18"/>
      <c r="D82" s="18"/>
      <c r="E82" s="18"/>
      <c r="F82" s="18"/>
      <c r="G82" s="18"/>
      <c r="H82" s="18"/>
      <c r="I82" s="18"/>
      <c r="J82" s="18"/>
      <c r="K82" s="18"/>
    </row>
    <row r="83" spans="1:11" s="12" customFormat="1" ht="20.25">
      <c r="A83" s="18" t="s">
        <v>20</v>
      </c>
      <c r="B83" s="18" t="s">
        <v>21</v>
      </c>
      <c r="C83" s="18"/>
      <c r="D83" s="18"/>
      <c r="E83" s="18"/>
      <c r="F83" s="18"/>
      <c r="G83" s="18"/>
      <c r="H83" s="18"/>
      <c r="I83" s="18"/>
      <c r="J83" s="18"/>
      <c r="K83" s="18"/>
    </row>
    <row r="84" spans="2:11" s="12" customFormat="1" ht="20.25">
      <c r="B84" s="13" t="s">
        <v>15</v>
      </c>
      <c r="C84" s="13"/>
      <c r="D84" s="13"/>
      <c r="E84" s="13"/>
      <c r="F84" s="13"/>
      <c r="G84" s="13"/>
      <c r="H84" s="13"/>
      <c r="I84" s="13"/>
      <c r="J84" s="13"/>
      <c r="K84" s="13"/>
    </row>
    <row r="85" spans="2:11" s="12" customFormat="1" ht="20.25">
      <c r="B85" s="14" t="s">
        <v>24</v>
      </c>
      <c r="C85" s="15"/>
      <c r="D85" s="15"/>
      <c r="E85" s="15"/>
      <c r="F85" s="15"/>
      <c r="G85" s="15"/>
      <c r="H85" s="15"/>
      <c r="I85" s="15"/>
      <c r="J85" s="15"/>
      <c r="K85" s="15"/>
    </row>
    <row r="86" spans="1:11" s="12" customFormat="1" ht="20.25">
      <c r="A86" s="498" t="s">
        <v>0</v>
      </c>
      <c r="B86" s="498" t="s">
        <v>1</v>
      </c>
      <c r="C86" s="498" t="s">
        <v>2</v>
      </c>
      <c r="D86" s="492" t="s">
        <v>8</v>
      </c>
      <c r="E86" s="495" t="s">
        <v>7</v>
      </c>
      <c r="F86" s="496"/>
      <c r="G86" s="496"/>
      <c r="H86" s="497"/>
      <c r="I86" s="492" t="s">
        <v>9</v>
      </c>
      <c r="J86" s="492" t="s">
        <v>10</v>
      </c>
      <c r="K86" s="492" t="s">
        <v>22</v>
      </c>
    </row>
    <row r="87" spans="1:11" s="12" customFormat="1" ht="40.5">
      <c r="A87" s="499"/>
      <c r="B87" s="499"/>
      <c r="C87" s="499"/>
      <c r="D87" s="493"/>
      <c r="E87" s="16" t="s">
        <v>11</v>
      </c>
      <c r="F87" s="17" t="s">
        <v>12</v>
      </c>
      <c r="G87" s="17" t="s">
        <v>13</v>
      </c>
      <c r="H87" s="17" t="s">
        <v>14</v>
      </c>
      <c r="I87" s="493"/>
      <c r="J87" s="493"/>
      <c r="K87" s="493"/>
    </row>
    <row r="88" spans="1:11" s="12" customFormat="1" ht="20.25">
      <c r="A88" s="25" t="s">
        <v>35</v>
      </c>
      <c r="B88" s="21" t="s">
        <v>617</v>
      </c>
      <c r="C88" s="221" t="s">
        <v>620</v>
      </c>
      <c r="D88" s="433" t="s">
        <v>613</v>
      </c>
      <c r="E88" s="184">
        <v>38000</v>
      </c>
      <c r="F88" s="388" t="s">
        <v>3</v>
      </c>
      <c r="G88" s="388" t="s">
        <v>3</v>
      </c>
      <c r="H88" s="388" t="s">
        <v>3</v>
      </c>
      <c r="I88" s="389" t="s">
        <v>614</v>
      </c>
      <c r="J88" s="21" t="s">
        <v>646</v>
      </c>
      <c r="K88" s="23" t="s">
        <v>115</v>
      </c>
    </row>
    <row r="89" spans="1:11" s="12" customFormat="1" ht="20.25">
      <c r="A89" s="20"/>
      <c r="B89" s="22" t="s">
        <v>618</v>
      </c>
      <c r="C89" s="327" t="s">
        <v>621</v>
      </c>
      <c r="D89" s="390" t="s">
        <v>615</v>
      </c>
      <c r="E89" s="327" t="s">
        <v>594</v>
      </c>
      <c r="F89" s="391"/>
      <c r="G89" s="391"/>
      <c r="H89" s="391"/>
      <c r="I89" s="19"/>
      <c r="J89" s="22" t="s">
        <v>644</v>
      </c>
      <c r="K89" s="24" t="s">
        <v>118</v>
      </c>
    </row>
    <row r="90" spans="1:11" s="12" customFormat="1" ht="20.25">
      <c r="A90" s="20"/>
      <c r="B90" s="22" t="s">
        <v>619</v>
      </c>
      <c r="C90" s="327" t="s">
        <v>622</v>
      </c>
      <c r="D90" s="19" t="s">
        <v>616</v>
      </c>
      <c r="E90" s="200" t="s">
        <v>561</v>
      </c>
      <c r="F90" s="391"/>
      <c r="G90" s="391"/>
      <c r="H90" s="391"/>
      <c r="I90" s="19"/>
      <c r="J90" s="22" t="s">
        <v>647</v>
      </c>
      <c r="K90" s="24" t="s">
        <v>645</v>
      </c>
    </row>
    <row r="91" spans="1:11" s="12" customFormat="1" ht="20.25">
      <c r="A91" s="20"/>
      <c r="B91" s="354" t="s">
        <v>267</v>
      </c>
      <c r="C91" s="327" t="s">
        <v>623</v>
      </c>
      <c r="D91" s="390" t="s">
        <v>624</v>
      </c>
      <c r="E91" s="200" t="s">
        <v>232</v>
      </c>
      <c r="F91" s="391"/>
      <c r="G91" s="391"/>
      <c r="H91" s="391"/>
      <c r="I91" s="327"/>
      <c r="J91" s="22" t="s">
        <v>648</v>
      </c>
      <c r="K91" s="24"/>
    </row>
    <row r="92" spans="1:11" s="12" customFormat="1" ht="20.25">
      <c r="A92" s="20"/>
      <c r="B92" s="22"/>
      <c r="C92" s="20" t="s">
        <v>626</v>
      </c>
      <c r="D92" s="19" t="s">
        <v>625</v>
      </c>
      <c r="E92" s="392"/>
      <c r="F92" s="391"/>
      <c r="G92" s="391"/>
      <c r="H92" s="391"/>
      <c r="I92" s="197"/>
      <c r="J92" s="22" t="s">
        <v>650</v>
      </c>
      <c r="K92" s="24"/>
    </row>
    <row r="93" spans="1:11" s="12" customFormat="1" ht="20.25">
      <c r="A93" s="20"/>
      <c r="B93" s="20"/>
      <c r="C93" s="20" t="s">
        <v>627</v>
      </c>
      <c r="D93" s="390" t="s">
        <v>628</v>
      </c>
      <c r="E93" s="24"/>
      <c r="F93" s="391"/>
      <c r="G93" s="391"/>
      <c r="H93" s="391"/>
      <c r="I93" s="44"/>
      <c r="J93" s="22" t="s">
        <v>649</v>
      </c>
      <c r="K93" s="24"/>
    </row>
    <row r="94" spans="1:11" s="12" customFormat="1" ht="20.25">
      <c r="A94" s="20"/>
      <c r="B94" s="354"/>
      <c r="C94" s="327" t="s">
        <v>591</v>
      </c>
      <c r="D94" s="19" t="s">
        <v>629</v>
      </c>
      <c r="E94" s="24"/>
      <c r="F94" s="391"/>
      <c r="G94" s="391"/>
      <c r="H94" s="391"/>
      <c r="I94" s="341"/>
      <c r="J94" s="22"/>
      <c r="K94" s="24"/>
    </row>
    <row r="95" spans="1:11" s="12" customFormat="1" ht="20.25">
      <c r="A95" s="20"/>
      <c r="B95" s="354"/>
      <c r="C95" s="327"/>
      <c r="D95" s="390" t="s">
        <v>628</v>
      </c>
      <c r="E95" s="24"/>
      <c r="F95" s="391"/>
      <c r="G95" s="391"/>
      <c r="H95" s="391"/>
      <c r="I95" s="341"/>
      <c r="J95" s="22"/>
      <c r="K95" s="24"/>
    </row>
    <row r="96" spans="1:11" s="12" customFormat="1" ht="20.25">
      <c r="A96" s="20"/>
      <c r="B96" s="354"/>
      <c r="C96" s="327"/>
      <c r="D96" s="19" t="s">
        <v>630</v>
      </c>
      <c r="E96" s="24"/>
      <c r="F96" s="391"/>
      <c r="G96" s="391"/>
      <c r="H96" s="391"/>
      <c r="I96" s="341"/>
      <c r="J96" s="22"/>
      <c r="K96" s="24"/>
    </row>
    <row r="97" spans="1:11" s="12" customFormat="1" ht="20.25">
      <c r="A97" s="20"/>
      <c r="B97" s="354"/>
      <c r="C97" s="327"/>
      <c r="D97" s="19" t="s">
        <v>631</v>
      </c>
      <c r="E97" s="24"/>
      <c r="F97" s="391"/>
      <c r="G97" s="391"/>
      <c r="H97" s="391"/>
      <c r="I97" s="341"/>
      <c r="J97" s="22"/>
      <c r="K97" s="24"/>
    </row>
    <row r="98" spans="1:11" s="12" customFormat="1" ht="20.25">
      <c r="A98" s="20"/>
      <c r="B98" s="339"/>
      <c r="C98" s="339"/>
      <c r="D98" s="20" t="s">
        <v>632</v>
      </c>
      <c r="E98" s="392"/>
      <c r="F98" s="341"/>
      <c r="G98" s="341"/>
      <c r="H98" s="341"/>
      <c r="I98" s="341"/>
      <c r="J98" s="339"/>
      <c r="K98" s="341"/>
    </row>
    <row r="99" spans="1:11" s="12" customFormat="1" ht="20.25">
      <c r="A99" s="20"/>
      <c r="B99" s="339"/>
      <c r="C99" s="339"/>
      <c r="D99" s="19" t="s">
        <v>721</v>
      </c>
      <c r="E99" s="392"/>
      <c r="F99" s="341"/>
      <c r="G99" s="341"/>
      <c r="H99" s="341"/>
      <c r="I99" s="341"/>
      <c r="J99" s="339"/>
      <c r="K99" s="341"/>
    </row>
    <row r="100" spans="1:11" s="12" customFormat="1" ht="20.25">
      <c r="A100" s="20"/>
      <c r="B100" s="339"/>
      <c r="C100" s="339"/>
      <c r="D100" s="401" t="s">
        <v>651</v>
      </c>
      <c r="E100" s="392"/>
      <c r="F100" s="341"/>
      <c r="G100" s="341"/>
      <c r="H100" s="341"/>
      <c r="I100" s="341"/>
      <c r="J100" s="339"/>
      <c r="K100" s="341"/>
    </row>
    <row r="101" spans="1:11" s="12" customFormat="1" ht="20.25">
      <c r="A101" s="20"/>
      <c r="B101" s="339"/>
      <c r="C101" s="339"/>
      <c r="D101" s="20"/>
      <c r="E101" s="392"/>
      <c r="F101" s="341"/>
      <c r="G101" s="341"/>
      <c r="H101" s="341"/>
      <c r="I101" s="341"/>
      <c r="J101" s="339"/>
      <c r="K101" s="341"/>
    </row>
    <row r="102" spans="1:11" s="12" customFormat="1" ht="20.25">
      <c r="A102" s="20"/>
      <c r="B102" s="339"/>
      <c r="C102" s="339"/>
      <c r="D102" s="20"/>
      <c r="E102" s="392"/>
      <c r="F102" s="26"/>
      <c r="G102" s="341"/>
      <c r="H102" s="341"/>
      <c r="I102" s="341"/>
      <c r="J102" s="410" t="s">
        <v>663</v>
      </c>
      <c r="K102" s="341"/>
    </row>
    <row r="103" spans="1:11" s="12" customFormat="1" ht="20.25">
      <c r="A103" s="55"/>
      <c r="B103" s="265"/>
      <c r="C103" s="265"/>
      <c r="D103" s="290"/>
      <c r="E103" s="394"/>
      <c r="F103" s="343"/>
      <c r="G103" s="343"/>
      <c r="H103" s="343"/>
      <c r="I103" s="343"/>
      <c r="J103" s="265"/>
      <c r="K103" s="343"/>
    </row>
    <row r="104" spans="5:11" s="29" customFormat="1" ht="31.5">
      <c r="E104" s="30"/>
      <c r="F104" s="31"/>
      <c r="G104" s="31"/>
      <c r="H104" s="31"/>
      <c r="I104" s="31"/>
      <c r="K104" s="32" t="s">
        <v>263</v>
      </c>
    </row>
    <row r="105" spans="1:11" ht="20.25">
      <c r="A105" s="9"/>
      <c r="B105" s="6"/>
      <c r="C105" s="9"/>
      <c r="D105" s="27"/>
      <c r="E105" s="7"/>
      <c r="F105" s="6"/>
      <c r="G105" s="8"/>
      <c r="H105" s="8"/>
      <c r="I105" s="9"/>
      <c r="J105" s="8"/>
      <c r="K105" s="8"/>
    </row>
    <row r="106" spans="1:15" s="10" customFormat="1" ht="26.25">
      <c r="A106" s="494" t="s">
        <v>61</v>
      </c>
      <c r="B106" s="494"/>
      <c r="C106" s="494"/>
      <c r="D106" s="494"/>
      <c r="E106" s="494"/>
      <c r="F106" s="494"/>
      <c r="G106" s="494"/>
      <c r="H106" s="494"/>
      <c r="I106" s="494"/>
      <c r="J106" s="494"/>
      <c r="K106" s="494"/>
      <c r="L106" s="11"/>
      <c r="M106" s="11"/>
      <c r="N106" s="11"/>
      <c r="O106" s="11"/>
    </row>
    <row r="107" spans="1:11" s="12" customFormat="1" ht="20.25">
      <c r="A107" s="18" t="s">
        <v>16</v>
      </c>
      <c r="B107" s="18" t="s">
        <v>17</v>
      </c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s="12" customFormat="1" ht="20.25">
      <c r="A108" s="18" t="s">
        <v>18</v>
      </c>
      <c r="B108" s="18" t="s">
        <v>19</v>
      </c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s="12" customFormat="1" ht="20.25">
      <c r="A109" s="18" t="s">
        <v>20</v>
      </c>
      <c r="B109" s="18" t="s">
        <v>21</v>
      </c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2:11" s="12" customFormat="1" ht="20.25">
      <c r="B110" s="13" t="s">
        <v>15</v>
      </c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2:11" s="12" customFormat="1" ht="20.25">
      <c r="B111" s="14" t="s">
        <v>24</v>
      </c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s="12" customFormat="1" ht="20.25">
      <c r="A112" s="498" t="s">
        <v>0</v>
      </c>
      <c r="B112" s="498" t="s">
        <v>1</v>
      </c>
      <c r="C112" s="498" t="s">
        <v>2</v>
      </c>
      <c r="D112" s="492" t="s">
        <v>8</v>
      </c>
      <c r="E112" s="495" t="s">
        <v>7</v>
      </c>
      <c r="F112" s="496"/>
      <c r="G112" s="496"/>
      <c r="H112" s="497"/>
      <c r="I112" s="492" t="s">
        <v>9</v>
      </c>
      <c r="J112" s="492" t="s">
        <v>10</v>
      </c>
      <c r="K112" s="492" t="s">
        <v>22</v>
      </c>
    </row>
    <row r="113" spans="1:11" s="12" customFormat="1" ht="40.5">
      <c r="A113" s="499"/>
      <c r="B113" s="499"/>
      <c r="C113" s="499"/>
      <c r="D113" s="493"/>
      <c r="E113" s="16" t="s">
        <v>11</v>
      </c>
      <c r="F113" s="17" t="s">
        <v>12</v>
      </c>
      <c r="G113" s="17" t="s">
        <v>13</v>
      </c>
      <c r="H113" s="17" t="s">
        <v>14</v>
      </c>
      <c r="I113" s="493"/>
      <c r="J113" s="493"/>
      <c r="K113" s="493"/>
    </row>
    <row r="114" spans="1:11" s="12" customFormat="1" ht="20.25">
      <c r="A114" s="142"/>
      <c r="B114" s="393"/>
      <c r="C114" s="393"/>
      <c r="D114" s="434" t="s">
        <v>633</v>
      </c>
      <c r="E114" s="399"/>
      <c r="F114" s="412"/>
      <c r="G114" s="412"/>
      <c r="H114" s="412"/>
      <c r="I114" s="413"/>
      <c r="J114" s="393"/>
      <c r="K114" s="391"/>
    </row>
    <row r="115" spans="1:11" s="12" customFormat="1" ht="20.25" customHeight="1">
      <c r="A115" s="20"/>
      <c r="B115" s="206"/>
      <c r="C115" s="393"/>
      <c r="D115" s="222" t="s">
        <v>634</v>
      </c>
      <c r="E115" s="430"/>
      <c r="F115" s="301"/>
      <c r="G115" s="431" t="s">
        <v>636</v>
      </c>
      <c r="H115" s="301"/>
      <c r="I115" s="432" t="s">
        <v>738</v>
      </c>
      <c r="J115" s="393"/>
      <c r="K115" s="391"/>
    </row>
    <row r="116" spans="1:11" s="12" customFormat="1" ht="20.25">
      <c r="A116" s="20"/>
      <c r="B116" s="339"/>
      <c r="C116" s="339"/>
      <c r="D116" s="19" t="s">
        <v>635</v>
      </c>
      <c r="E116" s="400"/>
      <c r="F116" s="144"/>
      <c r="G116" s="404" t="s">
        <v>636</v>
      </c>
      <c r="H116" s="144"/>
      <c r="I116" s="414" t="s">
        <v>639</v>
      </c>
      <c r="J116" s="339"/>
      <c r="K116" s="341"/>
    </row>
    <row r="117" spans="1:11" s="12" customFormat="1" ht="20.25">
      <c r="A117" s="20"/>
      <c r="B117" s="339"/>
      <c r="C117" s="339"/>
      <c r="D117" s="19" t="s">
        <v>637</v>
      </c>
      <c r="E117" s="400"/>
      <c r="F117" s="144"/>
      <c r="G117" s="404" t="s">
        <v>636</v>
      </c>
      <c r="H117" s="144"/>
      <c r="I117" s="414" t="s">
        <v>640</v>
      </c>
      <c r="J117" s="339"/>
      <c r="K117" s="341"/>
    </row>
    <row r="118" spans="1:11" s="12" customFormat="1" ht="20.25">
      <c r="A118" s="20"/>
      <c r="B118" s="339"/>
      <c r="C118" s="339"/>
      <c r="D118" s="19" t="s">
        <v>638</v>
      </c>
      <c r="E118" s="400"/>
      <c r="F118" s="144"/>
      <c r="G118" s="404" t="s">
        <v>636</v>
      </c>
      <c r="H118" s="144"/>
      <c r="I118" s="414" t="s">
        <v>641</v>
      </c>
      <c r="J118" s="339"/>
      <c r="K118" s="341"/>
    </row>
    <row r="119" spans="1:11" s="12" customFormat="1" ht="20.25">
      <c r="A119" s="20"/>
      <c r="B119" s="339"/>
      <c r="C119" s="339"/>
      <c r="D119" s="403" t="s">
        <v>642</v>
      </c>
      <c r="E119" s="396"/>
      <c r="F119" s="404"/>
      <c r="G119" s="397"/>
      <c r="H119" s="397"/>
      <c r="I119" s="405"/>
      <c r="J119" s="339"/>
      <c r="K119" s="341"/>
    </row>
    <row r="120" spans="1:11" s="29" customFormat="1" ht="31.5">
      <c r="A120" s="402"/>
      <c r="B120" s="339"/>
      <c r="C120" s="339"/>
      <c r="D120" s="403" t="s">
        <v>643</v>
      </c>
      <c r="E120" s="396"/>
      <c r="F120" s="397"/>
      <c r="G120" s="397"/>
      <c r="H120" s="397"/>
      <c r="I120" s="405"/>
      <c r="J120" s="339"/>
      <c r="K120" s="341"/>
    </row>
    <row r="121" spans="1:11" s="29" customFormat="1" ht="31.5">
      <c r="A121" s="398"/>
      <c r="B121" s="265"/>
      <c r="C121" s="265"/>
      <c r="D121" s="406"/>
      <c r="E121" s="407"/>
      <c r="F121" s="408"/>
      <c r="G121" s="408"/>
      <c r="H121" s="408"/>
      <c r="I121" s="409"/>
      <c r="J121" s="265"/>
      <c r="K121" s="343"/>
    </row>
    <row r="122" spans="2:11" s="29" customFormat="1" ht="31.5">
      <c r="B122" s="328"/>
      <c r="C122" s="328"/>
      <c r="D122" s="395"/>
      <c r="E122" s="396"/>
      <c r="F122" s="397"/>
      <c r="G122" s="397"/>
      <c r="H122" s="397"/>
      <c r="I122" s="397"/>
      <c r="J122" s="328"/>
      <c r="K122" s="397"/>
    </row>
    <row r="123" spans="2:11" s="29" customFormat="1" ht="31.5">
      <c r="B123" s="328"/>
      <c r="C123" s="328"/>
      <c r="D123" s="395"/>
      <c r="E123" s="396"/>
      <c r="F123" s="397"/>
      <c r="G123" s="397"/>
      <c r="H123" s="397"/>
      <c r="I123" s="397"/>
      <c r="J123" s="328"/>
      <c r="K123" s="397"/>
    </row>
    <row r="124" spans="2:11" s="29" customFormat="1" ht="31.5">
      <c r="B124" s="328"/>
      <c r="C124" s="328"/>
      <c r="D124" s="395"/>
      <c r="E124" s="396"/>
      <c r="F124" s="397"/>
      <c r="G124" s="397"/>
      <c r="H124" s="397"/>
      <c r="I124" s="397"/>
      <c r="J124" s="328"/>
      <c r="K124" s="397"/>
    </row>
    <row r="125" spans="2:11" s="29" customFormat="1" ht="31.5">
      <c r="B125" s="328"/>
      <c r="C125" s="328"/>
      <c r="D125" s="395"/>
      <c r="E125" s="396"/>
      <c r="F125" s="397"/>
      <c r="G125" s="397"/>
      <c r="H125" s="397"/>
      <c r="I125" s="397"/>
      <c r="J125" s="328"/>
      <c r="K125" s="397"/>
    </row>
    <row r="126" spans="2:11" s="29" customFormat="1" ht="31.5">
      <c r="B126" s="328"/>
      <c r="C126" s="328"/>
      <c r="D126" s="395"/>
      <c r="E126" s="396"/>
      <c r="F126" s="397"/>
      <c r="G126" s="397"/>
      <c r="H126" s="397"/>
      <c r="I126" s="397"/>
      <c r="J126" s="328"/>
      <c r="K126" s="32" t="s">
        <v>266</v>
      </c>
    </row>
    <row r="127" spans="1:11" ht="20.25">
      <c r="A127" s="9"/>
      <c r="B127" s="6"/>
      <c r="C127" s="9"/>
      <c r="D127" s="27"/>
      <c r="E127" s="7"/>
      <c r="F127" s="6"/>
      <c r="G127" s="8"/>
      <c r="H127" s="8"/>
      <c r="I127" s="9"/>
      <c r="J127" s="8"/>
      <c r="K127" s="8"/>
    </row>
    <row r="128" spans="1:15" s="10" customFormat="1" ht="26.25">
      <c r="A128" s="494" t="s">
        <v>61</v>
      </c>
      <c r="B128" s="494"/>
      <c r="C128" s="494"/>
      <c r="D128" s="494"/>
      <c r="E128" s="494"/>
      <c r="F128" s="494"/>
      <c r="G128" s="494"/>
      <c r="H128" s="494"/>
      <c r="I128" s="494"/>
      <c r="J128" s="494"/>
      <c r="K128" s="494"/>
      <c r="L128" s="11"/>
      <c r="M128" s="11"/>
      <c r="N128" s="11"/>
      <c r="O128" s="11"/>
    </row>
    <row r="129" spans="1:11" s="12" customFormat="1" ht="20.25">
      <c r="A129" s="18" t="s">
        <v>16</v>
      </c>
      <c r="B129" s="18" t="s">
        <v>17</v>
      </c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 s="12" customFormat="1" ht="20.25">
      <c r="A130" s="18" t="s">
        <v>18</v>
      </c>
      <c r="B130" s="18" t="s">
        <v>19</v>
      </c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1" s="12" customFormat="1" ht="20.25">
      <c r="A131" s="18" t="s">
        <v>20</v>
      </c>
      <c r="B131" s="18" t="s">
        <v>21</v>
      </c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2:11" s="12" customFormat="1" ht="20.25">
      <c r="B132" s="13" t="s">
        <v>15</v>
      </c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2:11" s="12" customFormat="1" ht="20.25">
      <c r="B133" s="14" t="s">
        <v>88</v>
      </c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s="12" customFormat="1" ht="20.25">
      <c r="A134" s="498" t="s">
        <v>0</v>
      </c>
      <c r="B134" s="498" t="s">
        <v>1</v>
      </c>
      <c r="C134" s="498" t="s">
        <v>2</v>
      </c>
      <c r="D134" s="492" t="s">
        <v>8</v>
      </c>
      <c r="E134" s="495" t="s">
        <v>7</v>
      </c>
      <c r="F134" s="496"/>
      <c r="G134" s="496"/>
      <c r="H134" s="497"/>
      <c r="I134" s="492" t="s">
        <v>9</v>
      </c>
      <c r="J134" s="492" t="s">
        <v>10</v>
      </c>
      <c r="K134" s="492" t="s">
        <v>22</v>
      </c>
    </row>
    <row r="135" spans="1:11" s="12" customFormat="1" ht="40.5">
      <c r="A135" s="499"/>
      <c r="B135" s="499"/>
      <c r="C135" s="499"/>
      <c r="D135" s="493"/>
      <c r="E135" s="16" t="s">
        <v>11</v>
      </c>
      <c r="F135" s="17" t="s">
        <v>12</v>
      </c>
      <c r="G135" s="17" t="s">
        <v>13</v>
      </c>
      <c r="H135" s="17" t="s">
        <v>14</v>
      </c>
      <c r="I135" s="493"/>
      <c r="J135" s="493"/>
      <c r="K135" s="493"/>
    </row>
    <row r="136" spans="1:11" s="12" customFormat="1" ht="20.25">
      <c r="A136" s="51" t="s">
        <v>6</v>
      </c>
      <c r="B136" s="52" t="s">
        <v>62</v>
      </c>
      <c r="C136" s="52" t="s">
        <v>67</v>
      </c>
      <c r="D136" s="52" t="s">
        <v>184</v>
      </c>
      <c r="E136" s="145">
        <v>3750000</v>
      </c>
      <c r="F136" s="23" t="s">
        <v>3</v>
      </c>
      <c r="G136" s="23" t="s">
        <v>3</v>
      </c>
      <c r="H136" s="23" t="s">
        <v>3</v>
      </c>
      <c r="I136" s="49" t="s">
        <v>77</v>
      </c>
      <c r="J136" s="53" t="s">
        <v>80</v>
      </c>
      <c r="K136" s="54" t="s">
        <v>89</v>
      </c>
    </row>
    <row r="137" spans="1:11" s="12" customFormat="1" ht="20.25">
      <c r="A137" s="37"/>
      <c r="B137" s="43" t="s">
        <v>63</v>
      </c>
      <c r="C137" s="43" t="s">
        <v>68</v>
      </c>
      <c r="D137" s="43" t="s">
        <v>182</v>
      </c>
      <c r="E137" s="44" t="s">
        <v>76</v>
      </c>
      <c r="F137" s="50"/>
      <c r="G137" s="50"/>
      <c r="H137" s="50"/>
      <c r="I137" s="45"/>
      <c r="J137" s="48" t="s">
        <v>81</v>
      </c>
      <c r="K137" s="47" t="s">
        <v>90</v>
      </c>
    </row>
    <row r="138" spans="1:11" s="12" customFormat="1" ht="20.25">
      <c r="A138" s="37"/>
      <c r="B138" s="43" t="s">
        <v>64</v>
      </c>
      <c r="C138" s="43" t="s">
        <v>78</v>
      </c>
      <c r="D138" s="43" t="s">
        <v>183</v>
      </c>
      <c r="E138" s="44" t="s">
        <v>33</v>
      </c>
      <c r="F138" s="50"/>
      <c r="G138" s="50"/>
      <c r="H138" s="50"/>
      <c r="I138" s="45"/>
      <c r="J138" s="20" t="s">
        <v>69</v>
      </c>
      <c r="K138" s="26" t="s">
        <v>452</v>
      </c>
    </row>
    <row r="139" spans="1:11" s="12" customFormat="1" ht="20.25">
      <c r="A139" s="37"/>
      <c r="B139" s="12" t="s">
        <v>65</v>
      </c>
      <c r="C139" s="43" t="s">
        <v>79</v>
      </c>
      <c r="D139" s="43" t="s">
        <v>178</v>
      </c>
      <c r="E139" s="44" t="s">
        <v>34</v>
      </c>
      <c r="F139" s="50"/>
      <c r="G139" s="50"/>
      <c r="H139" s="50"/>
      <c r="I139" s="45"/>
      <c r="J139" s="20" t="s">
        <v>82</v>
      </c>
      <c r="K139" s="26" t="s">
        <v>453</v>
      </c>
    </row>
    <row r="140" spans="1:11" s="12" customFormat="1" ht="24">
      <c r="A140" s="37"/>
      <c r="B140" s="35" t="s">
        <v>66</v>
      </c>
      <c r="C140" s="43" t="s">
        <v>84</v>
      </c>
      <c r="D140" s="43" t="s">
        <v>179</v>
      </c>
      <c r="F140" s="50"/>
      <c r="G140" s="50"/>
      <c r="H140" s="50"/>
      <c r="I140" s="45"/>
      <c r="J140" s="20" t="s">
        <v>83</v>
      </c>
      <c r="K140" s="26"/>
    </row>
    <row r="141" spans="1:11" s="12" customFormat="1" ht="20.25">
      <c r="A141" s="37"/>
      <c r="B141" s="39"/>
      <c r="C141" s="39" t="s">
        <v>85</v>
      </c>
      <c r="D141" s="43" t="s">
        <v>180</v>
      </c>
      <c r="E141" s="20"/>
      <c r="F141" s="50"/>
      <c r="G141" s="50"/>
      <c r="H141" s="50"/>
      <c r="I141" s="45"/>
      <c r="J141" s="20" t="s">
        <v>87</v>
      </c>
      <c r="K141" s="26"/>
    </row>
    <row r="142" spans="1:11" s="12" customFormat="1" ht="20.25">
      <c r="A142" s="37"/>
      <c r="B142" s="39"/>
      <c r="C142" s="41"/>
      <c r="D142" s="43" t="s">
        <v>181</v>
      </c>
      <c r="E142" s="46"/>
      <c r="F142" s="50"/>
      <c r="G142" s="50"/>
      <c r="H142" s="50"/>
      <c r="I142" s="38"/>
      <c r="J142" s="20" t="s">
        <v>86</v>
      </c>
      <c r="K142" s="38"/>
    </row>
    <row r="143" spans="1:11" s="12" customFormat="1" ht="20.25">
      <c r="A143" s="37"/>
      <c r="B143" s="39"/>
      <c r="C143" s="42"/>
      <c r="D143" s="45" t="s">
        <v>70</v>
      </c>
      <c r="E143" s="40"/>
      <c r="F143" s="50"/>
      <c r="G143" s="50"/>
      <c r="H143" s="50"/>
      <c r="I143" s="38"/>
      <c r="J143" s="38"/>
      <c r="K143" s="38"/>
    </row>
    <row r="144" spans="1:11" s="12" customFormat="1" ht="20.25">
      <c r="A144" s="37"/>
      <c r="B144" s="41"/>
      <c r="C144" s="41"/>
      <c r="D144" s="43" t="s">
        <v>71</v>
      </c>
      <c r="E144" s="40"/>
      <c r="F144" s="50"/>
      <c r="G144" s="50"/>
      <c r="H144" s="50"/>
      <c r="I144" s="38"/>
      <c r="J144" s="38"/>
      <c r="K144" s="38"/>
    </row>
    <row r="145" spans="1:11" s="12" customFormat="1" ht="20.25">
      <c r="A145" s="37"/>
      <c r="B145" s="39"/>
      <c r="C145" s="41"/>
      <c r="D145" s="20" t="s">
        <v>72</v>
      </c>
      <c r="E145" s="40"/>
      <c r="F145" s="50"/>
      <c r="G145" s="50"/>
      <c r="H145" s="50"/>
      <c r="I145" s="38"/>
      <c r="J145" s="38"/>
      <c r="K145" s="38"/>
    </row>
    <row r="146" spans="1:11" s="12" customFormat="1" ht="20.25">
      <c r="A146" s="37"/>
      <c r="B146" s="39"/>
      <c r="C146" s="41"/>
      <c r="D146" s="48" t="s">
        <v>73</v>
      </c>
      <c r="E146" s="40"/>
      <c r="F146" s="50"/>
      <c r="G146" s="50"/>
      <c r="H146" s="50"/>
      <c r="I146" s="38"/>
      <c r="J146" s="38"/>
      <c r="K146" s="38"/>
    </row>
    <row r="147" spans="1:11" s="12" customFormat="1" ht="20.25">
      <c r="A147" s="37"/>
      <c r="B147" s="39"/>
      <c r="C147" s="39"/>
      <c r="D147" s="43" t="s">
        <v>74</v>
      </c>
      <c r="E147" s="40"/>
      <c r="F147" s="50"/>
      <c r="G147" s="50"/>
      <c r="H147" s="50"/>
      <c r="I147" s="38"/>
      <c r="J147" s="38"/>
      <c r="K147" s="38"/>
    </row>
    <row r="148" spans="1:11" s="12" customFormat="1" ht="20.25">
      <c r="A148" s="37"/>
      <c r="B148" s="39"/>
      <c r="C148" s="39"/>
      <c r="D148" s="20" t="s">
        <v>75</v>
      </c>
      <c r="E148" s="39"/>
      <c r="F148" s="50"/>
      <c r="G148" s="50"/>
      <c r="H148" s="50"/>
      <c r="I148" s="38"/>
      <c r="J148" s="38"/>
      <c r="K148" s="38"/>
    </row>
    <row r="149" spans="1:11" s="12" customFormat="1" ht="20.25">
      <c r="A149" s="37"/>
      <c r="B149" s="39"/>
      <c r="C149" s="39"/>
      <c r="D149" s="39"/>
      <c r="E149" s="39"/>
      <c r="F149" s="50"/>
      <c r="G149" s="50"/>
      <c r="H149" s="50"/>
      <c r="I149" s="38"/>
      <c r="J149" s="38"/>
      <c r="K149" s="38"/>
    </row>
    <row r="150" spans="1:11" s="12" customFormat="1" ht="20.25">
      <c r="A150" s="123"/>
      <c r="B150" s="161"/>
      <c r="C150" s="161"/>
      <c r="D150" s="162"/>
      <c r="E150" s="161"/>
      <c r="F150" s="163"/>
      <c r="G150" s="163"/>
      <c r="H150" s="163"/>
      <c r="I150" s="164"/>
      <c r="J150" s="164"/>
      <c r="K150" s="164"/>
    </row>
    <row r="151" spans="1:11" s="12" customFormat="1" ht="20.25">
      <c r="A151" s="165"/>
      <c r="B151" s="85"/>
      <c r="C151" s="85"/>
      <c r="D151" s="144"/>
      <c r="E151" s="86"/>
      <c r="F151" s="166"/>
      <c r="G151" s="166"/>
      <c r="H151" s="166"/>
      <c r="I151" s="167"/>
      <c r="J151" s="167"/>
      <c r="K151" s="167"/>
    </row>
    <row r="152" spans="5:11" s="29" customFormat="1" ht="31.5">
      <c r="E152" s="30"/>
      <c r="F152" s="31"/>
      <c r="G152" s="31"/>
      <c r="H152" s="31"/>
      <c r="I152" s="31"/>
      <c r="K152" s="32" t="s">
        <v>268</v>
      </c>
    </row>
    <row r="153" spans="1:11" ht="20.25">
      <c r="A153" s="9"/>
      <c r="B153" s="6"/>
      <c r="C153" s="9"/>
      <c r="D153" s="27"/>
      <c r="E153" s="7"/>
      <c r="F153" s="6"/>
      <c r="G153" s="8"/>
      <c r="H153" s="8"/>
      <c r="I153" s="9"/>
      <c r="J153" s="8"/>
      <c r="K153" s="8"/>
    </row>
    <row r="154" spans="1:15" s="10" customFormat="1" ht="26.25">
      <c r="A154" s="494" t="s">
        <v>61</v>
      </c>
      <c r="B154" s="494"/>
      <c r="C154" s="494"/>
      <c r="D154" s="494"/>
      <c r="E154" s="494"/>
      <c r="F154" s="494"/>
      <c r="G154" s="494"/>
      <c r="H154" s="494"/>
      <c r="I154" s="494"/>
      <c r="J154" s="494"/>
      <c r="K154" s="494"/>
      <c r="L154" s="11"/>
      <c r="M154" s="11"/>
      <c r="N154" s="11"/>
      <c r="O154" s="11"/>
    </row>
    <row r="155" spans="1:11" s="12" customFormat="1" ht="20.25">
      <c r="A155" s="18" t="s">
        <v>16</v>
      </c>
      <c r="B155" s="18" t="s">
        <v>17</v>
      </c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1:11" s="12" customFormat="1" ht="20.25">
      <c r="A156" s="18" t="s">
        <v>18</v>
      </c>
      <c r="B156" s="18" t="s">
        <v>19</v>
      </c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1:11" s="12" customFormat="1" ht="20.25">
      <c r="A157" s="18" t="s">
        <v>20</v>
      </c>
      <c r="B157" s="18" t="s">
        <v>21</v>
      </c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2:11" s="12" customFormat="1" ht="20.25">
      <c r="B158" s="13" t="s">
        <v>15</v>
      </c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2:11" s="12" customFormat="1" ht="20.25">
      <c r="B159" s="14" t="s">
        <v>88</v>
      </c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s="12" customFormat="1" ht="20.25">
      <c r="A160" s="498" t="s">
        <v>0</v>
      </c>
      <c r="B160" s="498" t="s">
        <v>1</v>
      </c>
      <c r="C160" s="498" t="s">
        <v>2</v>
      </c>
      <c r="D160" s="492" t="s">
        <v>8</v>
      </c>
      <c r="E160" s="495" t="s">
        <v>7</v>
      </c>
      <c r="F160" s="496"/>
      <c r="G160" s="496"/>
      <c r="H160" s="497"/>
      <c r="I160" s="492" t="s">
        <v>9</v>
      </c>
      <c r="J160" s="492" t="s">
        <v>10</v>
      </c>
      <c r="K160" s="492" t="s">
        <v>22</v>
      </c>
    </row>
    <row r="161" spans="1:11" s="12" customFormat="1" ht="40.5">
      <c r="A161" s="499"/>
      <c r="B161" s="499"/>
      <c r="C161" s="499"/>
      <c r="D161" s="493"/>
      <c r="E161" s="16" t="s">
        <v>11</v>
      </c>
      <c r="F161" s="17" t="s">
        <v>12</v>
      </c>
      <c r="G161" s="17" t="s">
        <v>13</v>
      </c>
      <c r="H161" s="17" t="s">
        <v>14</v>
      </c>
      <c r="I161" s="493"/>
      <c r="J161" s="493"/>
      <c r="K161" s="493"/>
    </row>
    <row r="162" spans="1:11" s="12" customFormat="1" ht="20.25">
      <c r="A162" s="51" t="s">
        <v>4</v>
      </c>
      <c r="B162" s="52" t="s">
        <v>62</v>
      </c>
      <c r="C162" s="221" t="s">
        <v>67</v>
      </c>
      <c r="D162" s="221" t="s">
        <v>466</v>
      </c>
      <c r="E162" s="145">
        <v>275000</v>
      </c>
      <c r="F162" s="23" t="s">
        <v>3</v>
      </c>
      <c r="G162" s="23" t="s">
        <v>3</v>
      </c>
      <c r="H162" s="23" t="s">
        <v>3</v>
      </c>
      <c r="I162" s="133" t="s">
        <v>77</v>
      </c>
      <c r="J162" s="173" t="s">
        <v>469</v>
      </c>
      <c r="K162" s="54" t="s">
        <v>89</v>
      </c>
    </row>
    <row r="163" spans="1:11" s="12" customFormat="1" ht="20.25">
      <c r="A163" s="37"/>
      <c r="B163" s="43" t="s">
        <v>513</v>
      </c>
      <c r="C163" s="327" t="s">
        <v>463</v>
      </c>
      <c r="D163" s="327" t="s">
        <v>467</v>
      </c>
      <c r="E163" s="44" t="s">
        <v>660</v>
      </c>
      <c r="F163" s="50"/>
      <c r="G163" s="50"/>
      <c r="H163" s="50"/>
      <c r="I163" s="44"/>
      <c r="J163" s="22" t="s">
        <v>187</v>
      </c>
      <c r="K163" s="47" t="s">
        <v>90</v>
      </c>
    </row>
    <row r="164" spans="1:11" s="12" customFormat="1" ht="20.25">
      <c r="A164" s="37"/>
      <c r="B164" s="43" t="s">
        <v>514</v>
      </c>
      <c r="C164" s="327" t="s">
        <v>464</v>
      </c>
      <c r="D164" s="327" t="s">
        <v>468</v>
      </c>
      <c r="E164" s="44" t="s">
        <v>661</v>
      </c>
      <c r="F164" s="50"/>
      <c r="G164" s="50"/>
      <c r="H164" s="50"/>
      <c r="I164" s="44"/>
      <c r="J164" s="19" t="s">
        <v>81</v>
      </c>
      <c r="K164" s="26" t="s">
        <v>452</v>
      </c>
    </row>
    <row r="165" spans="1:11" s="12" customFormat="1" ht="20.25">
      <c r="A165" s="37"/>
      <c r="B165" s="20" t="s">
        <v>515</v>
      </c>
      <c r="C165" s="327" t="s">
        <v>465</v>
      </c>
      <c r="D165" s="327" t="s">
        <v>749</v>
      </c>
      <c r="E165" s="44" t="s">
        <v>662</v>
      </c>
      <c r="F165" s="50"/>
      <c r="G165" s="50"/>
      <c r="H165" s="50"/>
      <c r="I165" s="44"/>
      <c r="J165" s="19" t="s">
        <v>69</v>
      </c>
      <c r="K165" s="26" t="s">
        <v>453</v>
      </c>
    </row>
    <row r="166" spans="1:11" s="28" customFormat="1" ht="20.25">
      <c r="A166" s="19"/>
      <c r="B166" s="19" t="s">
        <v>748</v>
      </c>
      <c r="C166" s="19"/>
      <c r="D166" s="19" t="s">
        <v>748</v>
      </c>
      <c r="E166" s="325"/>
      <c r="F166" s="136"/>
      <c r="G166" s="136"/>
      <c r="H166" s="136"/>
      <c r="I166" s="136"/>
      <c r="J166" s="19" t="s">
        <v>82</v>
      </c>
      <c r="K166" s="136"/>
    </row>
    <row r="167" spans="1:11" s="28" customFormat="1" ht="20.25">
      <c r="A167" s="19"/>
      <c r="C167" s="19"/>
      <c r="D167" s="19"/>
      <c r="E167" s="325"/>
      <c r="F167" s="136"/>
      <c r="G167" s="136"/>
      <c r="H167" s="136"/>
      <c r="I167" s="136"/>
      <c r="J167" s="327" t="s">
        <v>470</v>
      </c>
      <c r="K167" s="136"/>
    </row>
    <row r="168" spans="1:11" s="28" customFormat="1" ht="20.25">
      <c r="A168" s="19"/>
      <c r="B168" s="19"/>
      <c r="C168" s="19"/>
      <c r="D168" s="19"/>
      <c r="E168" s="325"/>
      <c r="F168" s="136"/>
      <c r="G168" s="136"/>
      <c r="H168" s="136"/>
      <c r="I168" s="136"/>
      <c r="J168" s="327" t="s">
        <v>471</v>
      </c>
      <c r="K168" s="136"/>
    </row>
    <row r="169" spans="1:11" s="28" customFormat="1" ht="20.25">
      <c r="A169" s="19"/>
      <c r="B169" s="19"/>
      <c r="C169" s="19"/>
      <c r="D169" s="19"/>
      <c r="E169" s="325"/>
      <c r="F169" s="136"/>
      <c r="G169" s="136"/>
      <c r="H169" s="136"/>
      <c r="I169" s="136"/>
      <c r="J169" s="19"/>
      <c r="K169" s="136"/>
    </row>
    <row r="170" spans="1:11" s="28" customFormat="1" ht="20.25">
      <c r="A170" s="19"/>
      <c r="B170" s="19"/>
      <c r="C170" s="19"/>
      <c r="D170" s="19"/>
      <c r="E170" s="325"/>
      <c r="F170" s="136"/>
      <c r="G170" s="136"/>
      <c r="H170" s="136"/>
      <c r="I170" s="136"/>
      <c r="J170" s="19"/>
      <c r="K170" s="136"/>
    </row>
    <row r="171" spans="1:11" s="28" customFormat="1" ht="20.25">
      <c r="A171" s="19"/>
      <c r="B171" s="19"/>
      <c r="C171" s="19"/>
      <c r="D171" s="19"/>
      <c r="E171" s="325"/>
      <c r="F171" s="136"/>
      <c r="G171" s="136"/>
      <c r="H171" s="136"/>
      <c r="I171" s="136"/>
      <c r="J171" s="19"/>
      <c r="K171" s="136"/>
    </row>
    <row r="172" spans="1:11" s="28" customFormat="1" ht="20.25">
      <c r="A172" s="19"/>
      <c r="B172" s="19"/>
      <c r="C172" s="19"/>
      <c r="D172" s="19"/>
      <c r="E172" s="325"/>
      <c r="F172" s="136"/>
      <c r="G172" s="136"/>
      <c r="H172" s="136"/>
      <c r="I172" s="136"/>
      <c r="J172" s="19"/>
      <c r="K172" s="136"/>
    </row>
    <row r="173" spans="1:11" s="28" customFormat="1" ht="20.25">
      <c r="A173" s="19"/>
      <c r="B173" s="19"/>
      <c r="C173" s="19"/>
      <c r="D173" s="19"/>
      <c r="E173" s="325"/>
      <c r="F173" s="136"/>
      <c r="G173" s="136"/>
      <c r="H173" s="136"/>
      <c r="I173" s="136"/>
      <c r="J173" s="19"/>
      <c r="K173" s="136"/>
    </row>
    <row r="174" spans="1:11" s="28" customFormat="1" ht="20.25">
      <c r="A174" s="19"/>
      <c r="B174" s="19"/>
      <c r="C174" s="19"/>
      <c r="D174" s="19"/>
      <c r="E174" s="325"/>
      <c r="F174" s="136"/>
      <c r="G174" s="136"/>
      <c r="H174" s="136"/>
      <c r="I174" s="136"/>
      <c r="J174" s="19"/>
      <c r="K174" s="136"/>
    </row>
    <row r="175" spans="1:11" s="28" customFormat="1" ht="20.25">
      <c r="A175" s="19"/>
      <c r="B175" s="19"/>
      <c r="C175" s="19"/>
      <c r="D175" s="19"/>
      <c r="E175" s="325"/>
      <c r="F175" s="136"/>
      <c r="G175" s="136"/>
      <c r="H175" s="136"/>
      <c r="I175" s="136"/>
      <c r="J175" s="19"/>
      <c r="K175" s="136"/>
    </row>
    <row r="176" spans="1:11" s="28" customFormat="1" ht="20.25">
      <c r="A176" s="290"/>
      <c r="B176" s="290"/>
      <c r="C176" s="290"/>
      <c r="D176" s="290"/>
      <c r="E176" s="326"/>
      <c r="F176" s="250"/>
      <c r="G176" s="250"/>
      <c r="H176" s="250"/>
      <c r="I176" s="250"/>
      <c r="J176" s="290"/>
      <c r="K176" s="250"/>
    </row>
    <row r="177" spans="5:11" s="28" customFormat="1" ht="20.25">
      <c r="E177" s="323"/>
      <c r="F177" s="324"/>
      <c r="G177" s="324"/>
      <c r="H177" s="324"/>
      <c r="I177" s="324"/>
      <c r="K177" s="324"/>
    </row>
    <row r="178" spans="5:11" s="28" customFormat="1" ht="20.25">
      <c r="E178" s="323"/>
      <c r="F178" s="324"/>
      <c r="G178" s="324"/>
      <c r="H178" s="324"/>
      <c r="I178" s="324"/>
      <c r="K178" s="324"/>
    </row>
    <row r="179" spans="5:11" s="28" customFormat="1" ht="20.25">
      <c r="E179" s="323"/>
      <c r="F179" s="324"/>
      <c r="G179" s="324"/>
      <c r="H179" s="324"/>
      <c r="I179" s="324"/>
      <c r="K179" s="324"/>
    </row>
  </sheetData>
  <sheetProtection/>
  <mergeCells count="63">
    <mergeCell ref="A106:K106"/>
    <mergeCell ref="A112:A113"/>
    <mergeCell ref="B112:B113"/>
    <mergeCell ref="C112:C113"/>
    <mergeCell ref="D112:D113"/>
    <mergeCell ref="E112:H112"/>
    <mergeCell ref="I112:I113"/>
    <mergeCell ref="J112:J113"/>
    <mergeCell ref="K112:K113"/>
    <mergeCell ref="A80:K80"/>
    <mergeCell ref="A86:A87"/>
    <mergeCell ref="B86:B87"/>
    <mergeCell ref="C86:C87"/>
    <mergeCell ref="D86:D87"/>
    <mergeCell ref="E86:H86"/>
    <mergeCell ref="I86:I87"/>
    <mergeCell ref="J86:J87"/>
    <mergeCell ref="K86:K87"/>
    <mergeCell ref="A54:K54"/>
    <mergeCell ref="A60:A61"/>
    <mergeCell ref="B60:B61"/>
    <mergeCell ref="C60:C61"/>
    <mergeCell ref="D60:D61"/>
    <mergeCell ref="E60:H60"/>
    <mergeCell ref="I60:I61"/>
    <mergeCell ref="J60:J61"/>
    <mergeCell ref="K60:K61"/>
    <mergeCell ref="C34:C35"/>
    <mergeCell ref="D34:D35"/>
    <mergeCell ref="E34:H34"/>
    <mergeCell ref="I34:I35"/>
    <mergeCell ref="J34:J35"/>
    <mergeCell ref="K34:K35"/>
    <mergeCell ref="D134:D135"/>
    <mergeCell ref="A154:K154"/>
    <mergeCell ref="A160:A161"/>
    <mergeCell ref="B160:B161"/>
    <mergeCell ref="C160:C161"/>
    <mergeCell ref="D160:D161"/>
    <mergeCell ref="E160:H160"/>
    <mergeCell ref="I160:I161"/>
    <mergeCell ref="J160:J161"/>
    <mergeCell ref="K160:K161"/>
    <mergeCell ref="A34:A35"/>
    <mergeCell ref="B34:B35"/>
    <mergeCell ref="A9:A10"/>
    <mergeCell ref="A3:K3"/>
    <mergeCell ref="I134:I135"/>
    <mergeCell ref="J134:J135"/>
    <mergeCell ref="K134:K135"/>
    <mergeCell ref="C134:C135"/>
    <mergeCell ref="A134:A135"/>
    <mergeCell ref="B134:B135"/>
    <mergeCell ref="J9:J10"/>
    <mergeCell ref="K9:K10"/>
    <mergeCell ref="A128:K128"/>
    <mergeCell ref="E134:H134"/>
    <mergeCell ref="B9:B10"/>
    <mergeCell ref="C9:C10"/>
    <mergeCell ref="D9:D10"/>
    <mergeCell ref="E9:H9"/>
    <mergeCell ref="I9:I10"/>
    <mergeCell ref="A28:K28"/>
  </mergeCells>
  <printOptions/>
  <pageMargins left="0.3937007874015748" right="0.11811023622047245" top="0.5118110236220472" bottom="0.3937007874015748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35">
      <selection activeCell="H39" sqref="H39:H49"/>
    </sheetView>
  </sheetViews>
  <sheetFormatPr defaultColWidth="9.140625" defaultRowHeight="21.75"/>
  <cols>
    <col min="1" max="1" width="4.57421875" style="0" customWidth="1"/>
    <col min="2" max="2" width="14.8515625" style="0" customWidth="1"/>
    <col min="3" max="3" width="12.28125" style="0" customWidth="1"/>
    <col min="4" max="4" width="14.57421875" style="0" customWidth="1"/>
    <col min="5" max="5" width="15.00390625" style="0" customWidth="1"/>
    <col min="6" max="6" width="14.57421875" style="0" customWidth="1"/>
    <col min="7" max="7" width="12.7109375" style="0" customWidth="1"/>
    <col min="8" max="8" width="14.57421875" style="0" customWidth="1"/>
    <col min="9" max="9" width="15.140625" style="0" customWidth="1"/>
    <col min="10" max="12" width="7.140625" style="0" customWidth="1"/>
    <col min="13" max="13" width="8.28125" style="0" customWidth="1"/>
    <col min="14" max="14" width="12.57421875" style="0" customWidth="1"/>
    <col min="15" max="15" width="10.28125" style="0" customWidth="1"/>
    <col min="16" max="16" width="10.421875" style="0" customWidth="1"/>
  </cols>
  <sheetData>
    <row r="1" ht="32.25">
      <c r="O1" s="32" t="s">
        <v>272</v>
      </c>
    </row>
    <row r="2" ht="27.75" customHeight="1">
      <c r="O2" s="180"/>
    </row>
    <row r="3" spans="1:15" s="112" customFormat="1" ht="31.5">
      <c r="A3" s="500" t="s">
        <v>61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</row>
    <row r="4" spans="1:11" s="114" customFormat="1" ht="23.25">
      <c r="A4" s="501" t="s">
        <v>91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</row>
    <row r="5" spans="1:11" s="114" customFormat="1" ht="23.25">
      <c r="A5" s="115" t="s">
        <v>92</v>
      </c>
      <c r="E5" s="116"/>
      <c r="F5" s="117"/>
      <c r="G5" s="117"/>
      <c r="H5" s="117"/>
      <c r="I5" s="113"/>
      <c r="J5" s="113"/>
      <c r="K5" s="113"/>
    </row>
    <row r="6" spans="1:11" s="114" customFormat="1" ht="23.25">
      <c r="A6" s="115" t="s">
        <v>93</v>
      </c>
      <c r="E6" s="116"/>
      <c r="F6" s="117"/>
      <c r="G6" s="117"/>
      <c r="H6" s="117"/>
      <c r="I6" s="113"/>
      <c r="J6" s="113"/>
      <c r="K6" s="113"/>
    </row>
    <row r="7" spans="2:11" s="114" customFormat="1" ht="23.25">
      <c r="B7" s="118" t="s">
        <v>15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2:11" s="119" customFormat="1" ht="23.25">
      <c r="B8" s="120" t="s">
        <v>664</v>
      </c>
      <c r="C8" s="121"/>
      <c r="D8" s="121"/>
      <c r="E8" s="121"/>
      <c r="F8" s="121"/>
      <c r="G8" s="121"/>
      <c r="H8" s="121"/>
      <c r="I8" s="121"/>
      <c r="J8" s="121"/>
      <c r="K8" s="121"/>
    </row>
    <row r="9" spans="1:15" s="28" customFormat="1" ht="20.25">
      <c r="A9" s="110" t="s">
        <v>0</v>
      </c>
      <c r="B9" s="110" t="s">
        <v>1</v>
      </c>
      <c r="C9" s="110" t="s">
        <v>2</v>
      </c>
      <c r="D9" s="110" t="s">
        <v>94</v>
      </c>
      <c r="E9" s="110" t="s">
        <v>45</v>
      </c>
      <c r="F9" s="110" t="s">
        <v>95</v>
      </c>
      <c r="G9" s="110" t="s">
        <v>2</v>
      </c>
      <c r="H9" s="122" t="s">
        <v>94</v>
      </c>
      <c r="I9" s="502" t="s">
        <v>7</v>
      </c>
      <c r="J9" s="503"/>
      <c r="K9" s="503"/>
      <c r="L9" s="504"/>
      <c r="M9" s="124" t="s">
        <v>96</v>
      </c>
      <c r="N9" s="122" t="s">
        <v>97</v>
      </c>
      <c r="O9" s="125" t="s">
        <v>98</v>
      </c>
    </row>
    <row r="10" spans="1:15" s="28" customFormat="1" ht="20.25">
      <c r="A10" s="37"/>
      <c r="B10" s="37"/>
      <c r="C10" s="37"/>
      <c r="D10" s="126" t="s">
        <v>99</v>
      </c>
      <c r="E10" s="127" t="s">
        <v>100</v>
      </c>
      <c r="F10" s="37" t="s">
        <v>101</v>
      </c>
      <c r="G10" s="37"/>
      <c r="H10" s="126" t="s">
        <v>99</v>
      </c>
      <c r="I10" s="122" t="s">
        <v>102</v>
      </c>
      <c r="J10" s="122" t="s">
        <v>103</v>
      </c>
      <c r="K10" s="122" t="s">
        <v>104</v>
      </c>
      <c r="L10" s="122" t="s">
        <v>105</v>
      </c>
      <c r="M10" s="127" t="s">
        <v>106</v>
      </c>
      <c r="N10" s="127" t="s">
        <v>107</v>
      </c>
      <c r="O10" s="128" t="s">
        <v>108</v>
      </c>
    </row>
    <row r="11" spans="1:15" s="28" customFormat="1" ht="20.25">
      <c r="A11" s="33"/>
      <c r="B11" s="33"/>
      <c r="C11" s="33"/>
      <c r="D11" s="129" t="s">
        <v>109</v>
      </c>
      <c r="E11" s="130" t="s">
        <v>110</v>
      </c>
      <c r="F11" s="33"/>
      <c r="G11" s="33"/>
      <c r="H11" s="129" t="s">
        <v>109</v>
      </c>
      <c r="I11" s="130" t="s">
        <v>111</v>
      </c>
      <c r="J11" s="131" t="s">
        <v>111</v>
      </c>
      <c r="K11" s="131" t="s">
        <v>111</v>
      </c>
      <c r="L11" s="131" t="s">
        <v>111</v>
      </c>
      <c r="M11" s="130"/>
      <c r="N11" s="130"/>
      <c r="O11" s="131" t="s">
        <v>112</v>
      </c>
    </row>
    <row r="12" spans="1:15" s="114" customFormat="1" ht="23.25">
      <c r="A12" s="421" t="s">
        <v>6</v>
      </c>
      <c r="B12" s="142" t="s">
        <v>689</v>
      </c>
      <c r="C12" s="142" t="s">
        <v>675</v>
      </c>
      <c r="D12" s="142" t="s">
        <v>677</v>
      </c>
      <c r="E12" s="416">
        <v>29827000</v>
      </c>
      <c r="F12" s="34" t="s">
        <v>689</v>
      </c>
      <c r="G12" s="34" t="s">
        <v>675</v>
      </c>
      <c r="H12" s="142" t="s">
        <v>665</v>
      </c>
      <c r="I12" s="416">
        <v>16812000</v>
      </c>
      <c r="J12" s="25" t="s">
        <v>3</v>
      </c>
      <c r="K12" s="25" t="s">
        <v>3</v>
      </c>
      <c r="L12" s="25" t="s">
        <v>3</v>
      </c>
      <c r="M12" s="25" t="s">
        <v>44</v>
      </c>
      <c r="N12" s="142" t="s">
        <v>700</v>
      </c>
      <c r="O12" s="25" t="s">
        <v>115</v>
      </c>
    </row>
    <row r="13" spans="1:15" s="114" customFormat="1" ht="23.25">
      <c r="A13" s="422"/>
      <c r="B13" s="20" t="s">
        <v>667</v>
      </c>
      <c r="C13" s="20" t="s">
        <v>667</v>
      </c>
      <c r="D13" s="20" t="s">
        <v>666</v>
      </c>
      <c r="E13" s="43" t="s">
        <v>698</v>
      </c>
      <c r="F13" s="19" t="s">
        <v>747</v>
      </c>
      <c r="G13" s="28" t="s">
        <v>747</v>
      </c>
      <c r="H13" s="20" t="s">
        <v>666</v>
      </c>
      <c r="I13" s="43" t="s">
        <v>698</v>
      </c>
      <c r="J13" s="26"/>
      <c r="K13" s="26"/>
      <c r="L13" s="26"/>
      <c r="M13" s="26" t="s">
        <v>699</v>
      </c>
      <c r="N13" s="20" t="s">
        <v>701</v>
      </c>
      <c r="O13" s="420" t="s">
        <v>116</v>
      </c>
    </row>
    <row r="14" spans="1:15" s="114" customFormat="1" ht="23.25">
      <c r="A14" s="422"/>
      <c r="B14" s="354" t="s">
        <v>670</v>
      </c>
      <c r="C14" s="20" t="s">
        <v>676</v>
      </c>
      <c r="D14" s="20" t="s">
        <v>669</v>
      </c>
      <c r="E14" s="417" t="s">
        <v>561</v>
      </c>
      <c r="F14" s="20" t="s">
        <v>667</v>
      </c>
      <c r="G14" s="20" t="s">
        <v>667</v>
      </c>
      <c r="H14" s="19" t="s">
        <v>704</v>
      </c>
      <c r="I14" s="417" t="s">
        <v>561</v>
      </c>
      <c r="J14" s="26"/>
      <c r="K14" s="26"/>
      <c r="L14" s="26"/>
      <c r="M14" s="26"/>
      <c r="N14" s="20" t="s">
        <v>702</v>
      </c>
      <c r="O14" s="420" t="s">
        <v>685</v>
      </c>
    </row>
    <row r="15" spans="1:15" s="114" customFormat="1" ht="23.25">
      <c r="A15" s="422"/>
      <c r="B15" s="354" t="s">
        <v>270</v>
      </c>
      <c r="C15" s="20" t="s">
        <v>668</v>
      </c>
      <c r="D15" s="20" t="s">
        <v>595</v>
      </c>
      <c r="E15" s="417" t="s">
        <v>232</v>
      </c>
      <c r="F15" s="354" t="s">
        <v>670</v>
      </c>
      <c r="G15" s="20" t="s">
        <v>676</v>
      </c>
      <c r="H15" s="19" t="s">
        <v>705</v>
      </c>
      <c r="I15" s="417" t="s">
        <v>232</v>
      </c>
      <c r="J15" s="26"/>
      <c r="K15" s="26"/>
      <c r="L15" s="26"/>
      <c r="M15" s="26"/>
      <c r="N15" s="20" t="s">
        <v>703</v>
      </c>
      <c r="O15" s="26"/>
    </row>
    <row r="16" spans="1:15" s="114" customFormat="1" ht="23.25">
      <c r="A16" s="422"/>
      <c r="B16" s="197" t="s">
        <v>690</v>
      </c>
      <c r="C16" s="20" t="s">
        <v>85</v>
      </c>
      <c r="D16" s="20" t="s">
        <v>671</v>
      </c>
      <c r="E16" s="143"/>
      <c r="F16" s="354" t="s">
        <v>270</v>
      </c>
      <c r="G16" s="20" t="s">
        <v>668</v>
      </c>
      <c r="H16" s="20" t="s">
        <v>669</v>
      </c>
      <c r="I16" s="143"/>
      <c r="J16" s="26"/>
      <c r="K16" s="26"/>
      <c r="L16" s="26"/>
      <c r="M16" s="26"/>
      <c r="N16" s="20" t="s">
        <v>719</v>
      </c>
      <c r="O16" s="26"/>
    </row>
    <row r="17" spans="1:15" s="114" customFormat="1" ht="23.25">
      <c r="A17" s="422"/>
      <c r="B17" s="197" t="s">
        <v>692</v>
      </c>
      <c r="C17" s="20"/>
      <c r="D17" s="20" t="s">
        <v>672</v>
      </c>
      <c r="E17" s="143"/>
      <c r="F17" s="20"/>
      <c r="G17" s="20" t="s">
        <v>85</v>
      </c>
      <c r="H17" s="418" t="s">
        <v>718</v>
      </c>
      <c r="I17" s="426"/>
      <c r="J17" s="26"/>
      <c r="K17" s="26"/>
      <c r="L17" s="26"/>
      <c r="M17" s="26"/>
      <c r="N17" s="20" t="s">
        <v>720</v>
      </c>
      <c r="O17" s="26"/>
    </row>
    <row r="18" spans="1:15" s="114" customFormat="1" ht="25.5">
      <c r="A18" s="422"/>
      <c r="B18" s="226" t="s">
        <v>691</v>
      </c>
      <c r="C18" s="20"/>
      <c r="D18" s="20" t="s">
        <v>673</v>
      </c>
      <c r="E18" s="206"/>
      <c r="G18" s="20"/>
      <c r="H18" s="418" t="s">
        <v>695</v>
      </c>
      <c r="I18" s="419"/>
      <c r="J18" s="206"/>
      <c r="K18" s="206"/>
      <c r="L18" s="206"/>
      <c r="M18" s="206"/>
      <c r="N18" s="20" t="s">
        <v>686</v>
      </c>
      <c r="O18" s="206"/>
    </row>
    <row r="19" spans="1:15" s="114" customFormat="1" ht="25.5">
      <c r="A19" s="422"/>
      <c r="B19" s="226" t="s">
        <v>693</v>
      </c>
      <c r="C19" s="20"/>
      <c r="D19" s="20" t="s">
        <v>681</v>
      </c>
      <c r="E19" s="206"/>
      <c r="G19" s="20"/>
      <c r="H19" s="418" t="s">
        <v>696</v>
      </c>
      <c r="I19" s="419"/>
      <c r="J19" s="206"/>
      <c r="K19" s="206"/>
      <c r="L19" s="206"/>
      <c r="M19" s="206"/>
      <c r="N19" s="20" t="s">
        <v>687</v>
      </c>
      <c r="O19" s="206"/>
    </row>
    <row r="20" spans="1:15" s="114" customFormat="1" ht="25.5">
      <c r="A20" s="422"/>
      <c r="B20" s="226" t="s">
        <v>694</v>
      </c>
      <c r="C20" s="20"/>
      <c r="D20" s="20" t="s">
        <v>682</v>
      </c>
      <c r="E20" s="206"/>
      <c r="F20" s="20"/>
      <c r="G20" s="20"/>
      <c r="H20" s="418" t="s">
        <v>674</v>
      </c>
      <c r="I20" s="419"/>
      <c r="J20" s="206"/>
      <c r="K20" s="206"/>
      <c r="L20" s="206"/>
      <c r="M20" s="206"/>
      <c r="N20" s="20" t="s">
        <v>688</v>
      </c>
      <c r="O20" s="206"/>
    </row>
    <row r="21" spans="1:15" s="114" customFormat="1" ht="25.5">
      <c r="A21" s="422"/>
      <c r="B21" s="20"/>
      <c r="C21" s="20"/>
      <c r="D21" s="20" t="s">
        <v>678</v>
      </c>
      <c r="E21" s="206"/>
      <c r="F21" s="20"/>
      <c r="G21" s="20"/>
      <c r="H21" s="418" t="s">
        <v>678</v>
      </c>
      <c r="I21" s="219"/>
      <c r="J21" s="219"/>
      <c r="K21" s="419"/>
      <c r="L21" s="206"/>
      <c r="M21" s="206"/>
      <c r="N21" s="206"/>
      <c r="O21" s="206"/>
    </row>
    <row r="22" spans="1:15" s="114" customFormat="1" ht="25.5">
      <c r="A22" s="422"/>
      <c r="B22" s="20"/>
      <c r="C22" s="20"/>
      <c r="D22" s="418" t="s">
        <v>679</v>
      </c>
      <c r="E22" s="419"/>
      <c r="F22" s="20"/>
      <c r="G22" s="20"/>
      <c r="H22" s="418" t="s">
        <v>679</v>
      </c>
      <c r="I22" s="219"/>
      <c r="J22" s="219"/>
      <c r="K22" s="419"/>
      <c r="L22" s="206"/>
      <c r="M22" s="206"/>
      <c r="N22" s="206"/>
      <c r="O22" s="206"/>
    </row>
    <row r="23" spans="1:15" s="114" customFormat="1" ht="25.5">
      <c r="A23" s="422"/>
      <c r="B23" s="20"/>
      <c r="C23" s="20"/>
      <c r="D23" s="20" t="s">
        <v>680</v>
      </c>
      <c r="E23" s="206"/>
      <c r="F23" s="20"/>
      <c r="G23" s="20"/>
      <c r="H23" s="418" t="s">
        <v>680</v>
      </c>
      <c r="I23" s="219"/>
      <c r="J23" s="219"/>
      <c r="K23" s="419"/>
      <c r="L23" s="206"/>
      <c r="M23" s="206"/>
      <c r="N23" s="206"/>
      <c r="O23" s="206"/>
    </row>
    <row r="24" spans="1:15" s="114" customFormat="1" ht="23.25">
      <c r="A24" s="422"/>
      <c r="B24" s="423"/>
      <c r="C24" s="423"/>
      <c r="D24" s="20" t="s">
        <v>683</v>
      </c>
      <c r="E24" s="423"/>
      <c r="F24" s="423"/>
      <c r="G24" s="423"/>
      <c r="H24" s="418" t="s">
        <v>697</v>
      </c>
      <c r="I24" s="118"/>
      <c r="J24" s="118"/>
      <c r="K24" s="118"/>
      <c r="L24" s="428"/>
      <c r="M24" s="422"/>
      <c r="N24" s="422"/>
      <c r="O24" s="422"/>
    </row>
    <row r="25" spans="1:15" s="114" customFormat="1" ht="23.25">
      <c r="A25" s="424"/>
      <c r="B25" s="425"/>
      <c r="C25" s="425"/>
      <c r="D25" s="55" t="s">
        <v>684</v>
      </c>
      <c r="E25" s="425"/>
      <c r="F25" s="425"/>
      <c r="G25" s="425"/>
      <c r="H25" s="427"/>
      <c r="I25" s="121"/>
      <c r="J25" s="121"/>
      <c r="K25" s="121"/>
      <c r="L25" s="429"/>
      <c r="M25" s="424"/>
      <c r="N25" s="424"/>
      <c r="O25" s="424"/>
    </row>
    <row r="26" spans="2:11" s="114" customFormat="1" ht="23.25"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7" spans="2:11" s="114" customFormat="1" ht="23.25"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ht="32.25">
      <c r="O28" s="32" t="s">
        <v>275</v>
      </c>
    </row>
    <row r="29" ht="27.75" customHeight="1">
      <c r="O29" s="180"/>
    </row>
    <row r="30" spans="1:15" s="112" customFormat="1" ht="31.5">
      <c r="A30" s="500" t="s">
        <v>61</v>
      </c>
      <c r="B30" s="500"/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</row>
    <row r="31" spans="1:11" s="114" customFormat="1" ht="23.25">
      <c r="A31" s="501" t="s">
        <v>91</v>
      </c>
      <c r="B31" s="501"/>
      <c r="C31" s="501"/>
      <c r="D31" s="501"/>
      <c r="E31" s="501"/>
      <c r="F31" s="501"/>
      <c r="G31" s="501"/>
      <c r="H31" s="501"/>
      <c r="I31" s="501"/>
      <c r="J31" s="501"/>
      <c r="K31" s="501"/>
    </row>
    <row r="32" spans="1:11" s="114" customFormat="1" ht="23.25">
      <c r="A32" s="115" t="s">
        <v>92</v>
      </c>
      <c r="E32" s="116"/>
      <c r="F32" s="117"/>
      <c r="G32" s="117"/>
      <c r="H32" s="117"/>
      <c r="I32" s="113"/>
      <c r="J32" s="113"/>
      <c r="K32" s="113"/>
    </row>
    <row r="33" spans="1:11" s="114" customFormat="1" ht="23.25">
      <c r="A33" s="115" t="s">
        <v>93</v>
      </c>
      <c r="E33" s="116"/>
      <c r="F33" s="117"/>
      <c r="G33" s="117"/>
      <c r="H33" s="117"/>
      <c r="I33" s="113"/>
      <c r="J33" s="113"/>
      <c r="K33" s="113"/>
    </row>
    <row r="34" spans="2:11" s="114" customFormat="1" ht="23.25">
      <c r="B34" s="118" t="s">
        <v>15</v>
      </c>
      <c r="C34" s="118"/>
      <c r="D34" s="118"/>
      <c r="E34" s="118"/>
      <c r="F34" s="118"/>
      <c r="G34" s="118"/>
      <c r="H34" s="118"/>
      <c r="I34" s="118"/>
      <c r="J34" s="118"/>
      <c r="K34" s="118"/>
    </row>
    <row r="35" spans="2:11" s="119" customFormat="1" ht="23.25">
      <c r="B35" s="120" t="s">
        <v>129</v>
      </c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5" s="28" customFormat="1" ht="20.25">
      <c r="A36" s="110" t="s">
        <v>0</v>
      </c>
      <c r="B36" s="110" t="s">
        <v>1</v>
      </c>
      <c r="C36" s="110" t="s">
        <v>2</v>
      </c>
      <c r="D36" s="110" t="s">
        <v>94</v>
      </c>
      <c r="E36" s="110" t="s">
        <v>45</v>
      </c>
      <c r="F36" s="110" t="s">
        <v>95</v>
      </c>
      <c r="G36" s="110" t="s">
        <v>2</v>
      </c>
      <c r="H36" s="122" t="s">
        <v>94</v>
      </c>
      <c r="I36" s="502" t="s">
        <v>7</v>
      </c>
      <c r="J36" s="503"/>
      <c r="K36" s="503"/>
      <c r="L36" s="504"/>
      <c r="M36" s="124" t="s">
        <v>96</v>
      </c>
      <c r="N36" s="122" t="s">
        <v>97</v>
      </c>
      <c r="O36" s="125" t="s">
        <v>98</v>
      </c>
    </row>
    <row r="37" spans="1:15" s="28" customFormat="1" ht="20.25">
      <c r="A37" s="37"/>
      <c r="B37" s="37"/>
      <c r="C37" s="37"/>
      <c r="D37" s="126" t="s">
        <v>99</v>
      </c>
      <c r="E37" s="127" t="s">
        <v>100</v>
      </c>
      <c r="F37" s="37" t="s">
        <v>101</v>
      </c>
      <c r="G37" s="37"/>
      <c r="H37" s="126" t="s">
        <v>99</v>
      </c>
      <c r="I37" s="122" t="s">
        <v>102</v>
      </c>
      <c r="J37" s="122" t="s">
        <v>103</v>
      </c>
      <c r="K37" s="122" t="s">
        <v>104</v>
      </c>
      <c r="L37" s="122" t="s">
        <v>105</v>
      </c>
      <c r="M37" s="127" t="s">
        <v>106</v>
      </c>
      <c r="N37" s="127" t="s">
        <v>107</v>
      </c>
      <c r="O37" s="128" t="s">
        <v>108</v>
      </c>
    </row>
    <row r="38" spans="1:15" s="28" customFormat="1" ht="20.25">
      <c r="A38" s="33"/>
      <c r="B38" s="33"/>
      <c r="C38" s="33"/>
      <c r="D38" s="129" t="s">
        <v>109</v>
      </c>
      <c r="E38" s="130" t="s">
        <v>110</v>
      </c>
      <c r="F38" s="33"/>
      <c r="G38" s="33"/>
      <c r="H38" s="129" t="s">
        <v>109</v>
      </c>
      <c r="I38" s="130" t="s">
        <v>111</v>
      </c>
      <c r="J38" s="131" t="s">
        <v>111</v>
      </c>
      <c r="K38" s="131" t="s">
        <v>111</v>
      </c>
      <c r="L38" s="131" t="s">
        <v>111</v>
      </c>
      <c r="M38" s="130"/>
      <c r="N38" s="130"/>
      <c r="O38" s="131" t="s">
        <v>112</v>
      </c>
    </row>
    <row r="39" spans="1:15" s="224" customFormat="1" ht="23.25" customHeight="1">
      <c r="A39" s="54">
        <v>1</v>
      </c>
      <c r="B39" s="108" t="s">
        <v>62</v>
      </c>
      <c r="C39" s="263" t="s">
        <v>368</v>
      </c>
      <c r="D39" s="44" t="s">
        <v>706</v>
      </c>
      <c r="E39" s="56" t="s">
        <v>133</v>
      </c>
      <c r="F39" s="108" t="s">
        <v>62</v>
      </c>
      <c r="G39" s="263" t="s">
        <v>368</v>
      </c>
      <c r="H39" s="44" t="s">
        <v>374</v>
      </c>
      <c r="I39" s="56">
        <v>1803100</v>
      </c>
      <c r="J39" s="25" t="s">
        <v>3</v>
      </c>
      <c r="K39" s="25" t="s">
        <v>3</v>
      </c>
      <c r="L39" s="25" t="s">
        <v>3</v>
      </c>
      <c r="M39" s="133" t="s">
        <v>44</v>
      </c>
      <c r="N39" s="108" t="s">
        <v>371</v>
      </c>
      <c r="O39" s="136" t="s">
        <v>89</v>
      </c>
    </row>
    <row r="40" spans="1:15" s="224" customFormat="1" ht="23.25" customHeight="1">
      <c r="A40" s="225"/>
      <c r="B40" s="108" t="s">
        <v>130</v>
      </c>
      <c r="C40" s="108" t="s">
        <v>369</v>
      </c>
      <c r="D40" s="44" t="s">
        <v>707</v>
      </c>
      <c r="E40" s="151" t="s">
        <v>117</v>
      </c>
      <c r="F40" s="108" t="s">
        <v>130</v>
      </c>
      <c r="G40" s="108" t="s">
        <v>369</v>
      </c>
      <c r="H40" s="44" t="s">
        <v>714</v>
      </c>
      <c r="I40" s="151" t="s">
        <v>226</v>
      </c>
      <c r="J40" s="26"/>
      <c r="K40" s="26"/>
      <c r="L40" s="26"/>
      <c r="M40" s="44" t="s">
        <v>134</v>
      </c>
      <c r="N40" s="108" t="s">
        <v>317</v>
      </c>
      <c r="O40" s="136" t="s">
        <v>135</v>
      </c>
    </row>
    <row r="41" spans="1:15" s="224" customFormat="1" ht="23.25" customHeight="1">
      <c r="A41" s="225"/>
      <c r="B41" s="108" t="s">
        <v>366</v>
      </c>
      <c r="C41" s="108" t="s">
        <v>370</v>
      </c>
      <c r="D41" s="44" t="s">
        <v>708</v>
      </c>
      <c r="E41" s="151">
        <v>1659600</v>
      </c>
      <c r="F41" s="108" t="s">
        <v>366</v>
      </c>
      <c r="G41" s="108" t="s">
        <v>370</v>
      </c>
      <c r="H41" s="44" t="s">
        <v>716</v>
      </c>
      <c r="I41" s="151" t="s">
        <v>227</v>
      </c>
      <c r="J41" s="26"/>
      <c r="K41" s="26"/>
      <c r="L41" s="26"/>
      <c r="M41" s="44"/>
      <c r="N41" s="108" t="s">
        <v>372</v>
      </c>
      <c r="O41" s="108"/>
    </row>
    <row r="42" spans="1:15" s="224" customFormat="1" ht="23.25" customHeight="1">
      <c r="A42" s="225"/>
      <c r="B42" s="108" t="s">
        <v>367</v>
      </c>
      <c r="C42" s="108"/>
      <c r="D42" s="44" t="s">
        <v>709</v>
      </c>
      <c r="E42" s="151" t="s">
        <v>125</v>
      </c>
      <c r="F42" s="108" t="s">
        <v>367</v>
      </c>
      <c r="G42" s="108"/>
      <c r="H42" s="44" t="s">
        <v>715</v>
      </c>
      <c r="I42" s="153" t="s">
        <v>120</v>
      </c>
      <c r="J42" s="26"/>
      <c r="K42" s="26"/>
      <c r="L42" s="26"/>
      <c r="M42" s="44"/>
      <c r="N42" s="108" t="s">
        <v>291</v>
      </c>
      <c r="O42" s="136"/>
    </row>
    <row r="43" spans="1:15" s="224" customFormat="1" ht="23.25" customHeight="1">
      <c r="A43" s="225"/>
      <c r="B43" s="146" t="s">
        <v>23</v>
      </c>
      <c r="C43" s="108"/>
      <c r="D43" s="44" t="s">
        <v>710</v>
      </c>
      <c r="E43" s="151">
        <v>2860200</v>
      </c>
      <c r="F43" s="146" t="s">
        <v>23</v>
      </c>
      <c r="G43" s="108"/>
      <c r="H43" s="44" t="s">
        <v>132</v>
      </c>
      <c r="I43" s="174"/>
      <c r="J43" s="26"/>
      <c r="K43" s="26"/>
      <c r="L43" s="26"/>
      <c r="M43" s="44"/>
      <c r="N43" s="108" t="s">
        <v>505</v>
      </c>
      <c r="O43" s="136"/>
    </row>
    <row r="44" spans="1:15" s="224" customFormat="1" ht="23.25" customHeight="1">
      <c r="A44" s="225"/>
      <c r="B44" s="197" t="s">
        <v>113</v>
      </c>
      <c r="C44" s="108"/>
      <c r="D44" s="44" t="s">
        <v>711</v>
      </c>
      <c r="E44" s="153" t="s">
        <v>120</v>
      </c>
      <c r="F44" s="108"/>
      <c r="G44" s="108"/>
      <c r="H44" s="44" t="s">
        <v>717</v>
      </c>
      <c r="J44" s="26"/>
      <c r="K44" s="26"/>
      <c r="L44" s="26"/>
      <c r="M44" s="44"/>
      <c r="N44" s="108" t="s">
        <v>373</v>
      </c>
      <c r="O44" s="136"/>
    </row>
    <row r="45" spans="1:15" s="224" customFormat="1" ht="23.25" customHeight="1">
      <c r="A45" s="225"/>
      <c r="B45" s="226" t="s">
        <v>114</v>
      </c>
      <c r="C45" s="225"/>
      <c r="D45" s="44" t="s">
        <v>713</v>
      </c>
      <c r="E45" s="225"/>
      <c r="F45" s="108"/>
      <c r="G45" s="225"/>
      <c r="H45" s="44" t="s">
        <v>473</v>
      </c>
      <c r="I45" s="227"/>
      <c r="J45" s="225"/>
      <c r="K45" s="225"/>
      <c r="L45" s="225"/>
      <c r="M45" s="44"/>
      <c r="N45" s="44"/>
      <c r="O45" s="127"/>
    </row>
    <row r="46" spans="1:15" s="224" customFormat="1" ht="23.25" customHeight="1">
      <c r="A46" s="225"/>
      <c r="B46" s="226" t="s">
        <v>131</v>
      </c>
      <c r="C46" s="225"/>
      <c r="D46" s="108" t="s">
        <v>712</v>
      </c>
      <c r="E46" s="225"/>
      <c r="F46" s="108"/>
      <c r="G46" s="225"/>
      <c r="H46" s="44" t="s">
        <v>375</v>
      </c>
      <c r="I46" s="227"/>
      <c r="J46" s="225"/>
      <c r="K46" s="225"/>
      <c r="L46" s="225"/>
      <c r="M46" s="44"/>
      <c r="N46" s="44"/>
      <c r="O46" s="127"/>
    </row>
    <row r="47" spans="1:15" s="154" customFormat="1" ht="23.25" customHeight="1">
      <c r="A47" s="155"/>
      <c r="B47" s="226" t="s">
        <v>121</v>
      </c>
      <c r="C47" s="155"/>
      <c r="D47" s="228" t="s">
        <v>128</v>
      </c>
      <c r="E47" s="155"/>
      <c r="F47" s="108"/>
      <c r="G47" s="135"/>
      <c r="H47" s="228" t="s">
        <v>376</v>
      </c>
      <c r="I47" s="152"/>
      <c r="J47" s="155"/>
      <c r="K47" s="155"/>
      <c r="L47" s="155"/>
      <c r="M47" s="44"/>
      <c r="N47" s="44"/>
      <c r="O47" s="127"/>
    </row>
    <row r="48" spans="1:15" s="154" customFormat="1" ht="20.25" customHeight="1">
      <c r="A48" s="155"/>
      <c r="C48" s="155"/>
      <c r="D48" s="155"/>
      <c r="E48" s="155"/>
      <c r="F48" s="108"/>
      <c r="G48" s="135"/>
      <c r="H48" s="44" t="s">
        <v>377</v>
      </c>
      <c r="I48" s="152"/>
      <c r="J48" s="155"/>
      <c r="K48" s="155"/>
      <c r="L48" s="155"/>
      <c r="M48" s="137"/>
      <c r="N48" s="44"/>
      <c r="O48" s="127"/>
    </row>
    <row r="49" spans="1:15" s="154" customFormat="1" ht="20.25" customHeight="1">
      <c r="A49" s="155"/>
      <c r="C49" s="155"/>
      <c r="D49" s="155"/>
      <c r="E49" s="155"/>
      <c r="F49" s="127"/>
      <c r="G49" s="135"/>
      <c r="H49" s="44" t="s">
        <v>472</v>
      </c>
      <c r="I49" s="152"/>
      <c r="J49" s="155"/>
      <c r="K49" s="155"/>
      <c r="L49" s="155"/>
      <c r="M49" s="44"/>
      <c r="N49" s="44"/>
      <c r="O49" s="127"/>
    </row>
    <row r="50" spans="1:15" s="154" customFormat="1" ht="20.25" customHeight="1">
      <c r="A50" s="155"/>
      <c r="C50" s="155"/>
      <c r="D50" s="155"/>
      <c r="E50" s="155"/>
      <c r="F50" s="127"/>
      <c r="G50" s="135"/>
      <c r="H50" s="44"/>
      <c r="I50" s="152"/>
      <c r="J50" s="155"/>
      <c r="K50" s="155"/>
      <c r="L50" s="155"/>
      <c r="N50" s="155"/>
      <c r="O50" s="155"/>
    </row>
    <row r="51" spans="1:15" s="154" customFormat="1" ht="20.25" customHeight="1">
      <c r="A51" s="155"/>
      <c r="B51" s="155"/>
      <c r="C51" s="155"/>
      <c r="D51" s="155"/>
      <c r="E51" s="155"/>
      <c r="F51" s="138"/>
      <c r="G51" s="139"/>
      <c r="H51" s="140"/>
      <c r="I51" s="155"/>
      <c r="J51" s="155"/>
      <c r="K51" s="155"/>
      <c r="L51" s="155"/>
      <c r="M51" s="155"/>
      <c r="N51" s="155"/>
      <c r="O51" s="155"/>
    </row>
    <row r="52" spans="1:15" s="154" customFormat="1" ht="20.25" customHeight="1">
      <c r="A52" s="155"/>
      <c r="B52" s="155"/>
      <c r="C52" s="155"/>
      <c r="D52" s="155"/>
      <c r="E52" s="155"/>
      <c r="F52" s="20"/>
      <c r="G52" s="20"/>
      <c r="I52" s="155"/>
      <c r="J52" s="155"/>
      <c r="K52" s="155"/>
      <c r="L52" s="155"/>
      <c r="M52" s="155"/>
      <c r="N52" s="155"/>
      <c r="O52" s="155"/>
    </row>
    <row r="53" spans="1:15" s="154" customFormat="1" ht="20.25" customHeight="1">
      <c r="A53" s="155"/>
      <c r="B53" s="155"/>
      <c r="C53" s="155"/>
      <c r="D53" s="155"/>
      <c r="E53" s="155"/>
      <c r="F53" s="20"/>
      <c r="G53" s="20"/>
      <c r="H53" s="155"/>
      <c r="I53" s="155"/>
      <c r="J53" s="155"/>
      <c r="K53" s="155"/>
      <c r="L53" s="155"/>
      <c r="M53" s="155"/>
      <c r="N53" s="155"/>
      <c r="O53" s="155"/>
    </row>
    <row r="54" spans="1:15" s="154" customFormat="1" ht="20.25" customHeight="1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</row>
    <row r="55" spans="1:15" ht="20.25" customHeight="1">
      <c r="A55" s="219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</row>
    <row r="57" ht="38.25">
      <c r="O57" s="111"/>
    </row>
    <row r="61" spans="1:16" s="182" customFormat="1" ht="26.25">
      <c r="A61" s="505"/>
      <c r="B61" s="505"/>
      <c r="C61" s="505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P61" s="505"/>
    </row>
    <row r="62" spans="1:16" s="114" customFormat="1" ht="23.25">
      <c r="A62" s="494"/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</row>
    <row r="63" spans="1:16" s="191" customFormat="1" ht="23.25">
      <c r="A63" s="506"/>
      <c r="B63" s="506"/>
      <c r="C63" s="506"/>
      <c r="D63" s="506"/>
      <c r="E63" s="506"/>
      <c r="F63" s="506"/>
      <c r="G63" s="506"/>
      <c r="H63" s="506"/>
      <c r="I63" s="506"/>
      <c r="J63" s="506"/>
      <c r="K63" s="506"/>
      <c r="L63" s="189"/>
      <c r="M63" s="190"/>
      <c r="N63" s="190"/>
      <c r="O63" s="190"/>
      <c r="P63" s="190"/>
    </row>
    <row r="64" spans="1:16" s="191" customFormat="1" ht="23.25">
      <c r="A64" s="192"/>
      <c r="B64" s="189"/>
      <c r="C64" s="193"/>
      <c r="D64" s="193"/>
      <c r="E64" s="193"/>
      <c r="F64" s="193"/>
      <c r="G64" s="193"/>
      <c r="H64" s="193"/>
      <c r="I64" s="193"/>
      <c r="J64" s="194"/>
      <c r="K64" s="194"/>
      <c r="L64" s="194"/>
      <c r="M64" s="190"/>
      <c r="N64" s="190"/>
      <c r="O64" s="190"/>
      <c r="P64" s="190"/>
    </row>
    <row r="65" spans="1:16" s="191" customFormat="1" ht="23.25">
      <c r="A65" s="192"/>
      <c r="B65" s="189"/>
      <c r="C65" s="193"/>
      <c r="D65" s="193"/>
      <c r="E65" s="193"/>
      <c r="F65" s="193"/>
      <c r="G65" s="193"/>
      <c r="H65" s="193"/>
      <c r="I65" s="193"/>
      <c r="J65" s="193"/>
      <c r="K65" s="193"/>
      <c r="L65" s="189"/>
      <c r="M65" s="190"/>
      <c r="N65" s="190"/>
      <c r="O65" s="190"/>
      <c r="P65" s="190"/>
    </row>
  </sheetData>
  <sheetProtection/>
  <mergeCells count="9">
    <mergeCell ref="A3:O3"/>
    <mergeCell ref="A4:K4"/>
    <mergeCell ref="I36:L36"/>
    <mergeCell ref="A61:P61"/>
    <mergeCell ref="A62:P62"/>
    <mergeCell ref="A63:K63"/>
    <mergeCell ref="I9:L9"/>
    <mergeCell ref="A30:O30"/>
    <mergeCell ref="A31:K31"/>
  </mergeCells>
  <printOptions/>
  <pageMargins left="0.3937007874015748" right="0.1968503937007874" top="0.3937007874015748" bottom="0.1968503937007874" header="0.31496062992125984" footer="0.31496062992125984"/>
  <pageSetup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6">
      <selection activeCell="J10" sqref="J10:J19"/>
    </sheetView>
  </sheetViews>
  <sheetFormatPr defaultColWidth="9.140625" defaultRowHeight="21.75"/>
  <cols>
    <col min="1" max="1" width="3.57421875" style="0" customWidth="1"/>
    <col min="2" max="2" width="22.140625" style="0" customWidth="1"/>
    <col min="3" max="3" width="24.00390625" style="0" customWidth="1"/>
    <col min="4" max="4" width="18.00390625" style="0" customWidth="1"/>
    <col min="5" max="5" width="12.57421875" style="0" customWidth="1"/>
    <col min="6" max="8" width="10.28125" style="0" customWidth="1"/>
    <col min="9" max="9" width="11.28125" style="0" customWidth="1"/>
    <col min="10" max="10" width="18.7109375" style="0" customWidth="1"/>
    <col min="11" max="11" width="11.28125" style="0" customWidth="1"/>
  </cols>
  <sheetData>
    <row r="1" spans="5:11" s="29" customFormat="1" ht="31.5">
      <c r="E1" s="30"/>
      <c r="F1" s="31"/>
      <c r="G1" s="31"/>
      <c r="H1" s="31"/>
      <c r="I1" s="31"/>
      <c r="K1" s="32" t="s">
        <v>278</v>
      </c>
    </row>
    <row r="2" spans="1:11" s="1" customFormat="1" ht="20.25">
      <c r="A2" s="9"/>
      <c r="B2" s="6"/>
      <c r="C2" s="9"/>
      <c r="D2" s="27"/>
      <c r="E2" s="7"/>
      <c r="F2" s="6"/>
      <c r="G2" s="8"/>
      <c r="H2" s="8"/>
      <c r="I2" s="9"/>
      <c r="J2" s="8"/>
      <c r="K2" s="8"/>
    </row>
    <row r="3" spans="1:17" s="10" customFormat="1" ht="26.25" customHeight="1">
      <c r="A3" s="494" t="s">
        <v>61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358"/>
      <c r="M3" s="358"/>
      <c r="N3" s="358"/>
      <c r="O3" s="358"/>
      <c r="P3" s="358"/>
      <c r="Q3" s="358"/>
    </row>
    <row r="4" spans="1:16" s="378" customFormat="1" ht="22.5">
      <c r="A4" s="376" t="s">
        <v>551</v>
      </c>
      <c r="B4" s="376" t="s">
        <v>552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7"/>
      <c r="N4" s="377"/>
      <c r="O4" s="377"/>
      <c r="P4" s="377"/>
    </row>
    <row r="5" spans="1:16" s="378" customFormat="1" ht="22.5">
      <c r="A5" s="379" t="s">
        <v>553</v>
      </c>
      <c r="B5" s="380" t="s">
        <v>554</v>
      </c>
      <c r="C5" s="377"/>
      <c r="D5" s="377"/>
      <c r="E5" s="381"/>
      <c r="F5" s="382"/>
      <c r="G5" s="382"/>
      <c r="H5" s="382"/>
      <c r="I5" s="382"/>
      <c r="J5" s="377"/>
      <c r="K5" s="383"/>
      <c r="L5" s="383"/>
      <c r="M5" s="377"/>
      <c r="N5" s="377"/>
      <c r="O5" s="377"/>
      <c r="P5" s="377"/>
    </row>
    <row r="6" spans="1:16" s="378" customFormat="1" ht="22.5">
      <c r="A6" s="384"/>
      <c r="B6" s="385" t="s">
        <v>555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4"/>
      <c r="N6" s="384"/>
      <c r="O6" s="384"/>
      <c r="P6" s="384"/>
    </row>
    <row r="7" spans="2:16" s="378" customFormat="1" ht="22.5">
      <c r="B7" s="386" t="s">
        <v>556</v>
      </c>
      <c r="C7" s="386"/>
      <c r="D7" s="386"/>
      <c r="E7" s="386"/>
      <c r="F7" s="386"/>
      <c r="G7" s="386"/>
      <c r="H7" s="386"/>
      <c r="I7" s="386"/>
      <c r="J7" s="386"/>
      <c r="K7" s="386"/>
      <c r="L7" s="387"/>
      <c r="M7" s="387"/>
      <c r="N7" s="387"/>
      <c r="O7" s="387"/>
      <c r="P7" s="387"/>
    </row>
    <row r="8" spans="1:15" ht="21.75">
      <c r="A8" s="498" t="s">
        <v>0</v>
      </c>
      <c r="B8" s="498" t="s">
        <v>1</v>
      </c>
      <c r="C8" s="498" t="s">
        <v>2</v>
      </c>
      <c r="D8" s="492" t="s">
        <v>8</v>
      </c>
      <c r="E8" s="495" t="s">
        <v>7</v>
      </c>
      <c r="F8" s="496"/>
      <c r="G8" s="496"/>
      <c r="H8" s="497"/>
      <c r="I8" s="492" t="s">
        <v>9</v>
      </c>
      <c r="J8" s="492" t="s">
        <v>10</v>
      </c>
      <c r="K8" s="492" t="s">
        <v>22</v>
      </c>
      <c r="L8" s="360"/>
      <c r="M8" s="219"/>
      <c r="N8" s="219"/>
      <c r="O8" s="219"/>
    </row>
    <row r="9" spans="1:11" ht="43.5">
      <c r="A9" s="499"/>
      <c r="B9" s="499"/>
      <c r="C9" s="499"/>
      <c r="D9" s="493"/>
      <c r="E9" s="16" t="s">
        <v>11</v>
      </c>
      <c r="F9" s="17" t="s">
        <v>12</v>
      </c>
      <c r="G9" s="17" t="s">
        <v>13</v>
      </c>
      <c r="H9" s="17" t="s">
        <v>14</v>
      </c>
      <c r="I9" s="493"/>
      <c r="J9" s="493"/>
      <c r="K9" s="493"/>
    </row>
    <row r="10" spans="1:11" ht="23.25">
      <c r="A10" s="23">
        <v>1</v>
      </c>
      <c r="B10" s="34" t="s">
        <v>581</v>
      </c>
      <c r="C10" s="49" t="s">
        <v>557</v>
      </c>
      <c r="D10" s="19" t="s">
        <v>592</v>
      </c>
      <c r="E10" s="184">
        <v>30000</v>
      </c>
      <c r="F10" s="184">
        <v>30000</v>
      </c>
      <c r="G10" s="184">
        <v>30000</v>
      </c>
      <c r="H10" s="184">
        <v>30000</v>
      </c>
      <c r="I10" s="19" t="s">
        <v>564</v>
      </c>
      <c r="J10" s="34" t="s">
        <v>589</v>
      </c>
      <c r="K10" s="134" t="s">
        <v>115</v>
      </c>
    </row>
    <row r="11" spans="1:11" ht="23.25">
      <c r="A11" s="206"/>
      <c r="B11" s="19" t="s">
        <v>582</v>
      </c>
      <c r="C11" s="45" t="s">
        <v>584</v>
      </c>
      <c r="D11" s="19" t="s">
        <v>593</v>
      </c>
      <c r="E11" s="327" t="s">
        <v>558</v>
      </c>
      <c r="F11" s="359"/>
      <c r="G11" s="19"/>
      <c r="H11" s="19"/>
      <c r="I11" s="19" t="s">
        <v>566</v>
      </c>
      <c r="J11" s="19" t="s">
        <v>590</v>
      </c>
      <c r="K11" s="136" t="s">
        <v>559</v>
      </c>
    </row>
    <row r="12" spans="1:11" ht="23.25">
      <c r="A12" s="206"/>
      <c r="B12" s="19" t="s">
        <v>583</v>
      </c>
      <c r="C12" s="20" t="s">
        <v>562</v>
      </c>
      <c r="D12" s="291" t="s">
        <v>602</v>
      </c>
      <c r="E12" s="327" t="s">
        <v>561</v>
      </c>
      <c r="F12" s="359"/>
      <c r="G12" s="19"/>
      <c r="H12" s="19"/>
      <c r="I12" s="19" t="s">
        <v>568</v>
      </c>
      <c r="J12" s="19" t="s">
        <v>455</v>
      </c>
      <c r="K12" s="19"/>
    </row>
    <row r="13" spans="1:11" ht="23.25">
      <c r="A13" s="206"/>
      <c r="B13" s="19" t="s">
        <v>560</v>
      </c>
      <c r="C13" s="20" t="s">
        <v>563</v>
      </c>
      <c r="D13" s="291" t="s">
        <v>603</v>
      </c>
      <c r="E13" s="327" t="s">
        <v>232</v>
      </c>
      <c r="F13" s="359"/>
      <c r="G13" s="19"/>
      <c r="H13" s="19"/>
      <c r="I13" s="19" t="s">
        <v>570</v>
      </c>
      <c r="J13" s="19" t="s">
        <v>569</v>
      </c>
      <c r="K13" s="19"/>
    </row>
    <row r="14" spans="1:11" ht="23.25">
      <c r="A14" s="206"/>
      <c r="B14" s="19" t="s">
        <v>562</v>
      </c>
      <c r="C14" s="19" t="s">
        <v>565</v>
      </c>
      <c r="D14" s="19" t="s">
        <v>604</v>
      </c>
      <c r="E14" s="19"/>
      <c r="F14" s="19"/>
      <c r="G14" s="19"/>
      <c r="H14" s="19"/>
      <c r="I14" s="291" t="s">
        <v>606</v>
      </c>
      <c r="J14" s="19" t="s">
        <v>571</v>
      </c>
      <c r="K14" s="19"/>
    </row>
    <row r="15" spans="1:11" ht="23.25">
      <c r="A15" s="206"/>
      <c r="B15" s="19" t="s">
        <v>601</v>
      </c>
      <c r="C15" s="19" t="s">
        <v>567</v>
      </c>
      <c r="D15" s="19" t="s">
        <v>605</v>
      </c>
      <c r="E15" s="19"/>
      <c r="F15" s="19"/>
      <c r="G15" s="19"/>
      <c r="H15" s="19"/>
      <c r="I15" s="291" t="s">
        <v>566</v>
      </c>
      <c r="J15" s="19" t="s">
        <v>572</v>
      </c>
      <c r="K15" s="19"/>
    </row>
    <row r="16" spans="1:11" ht="23.25">
      <c r="A16" s="206"/>
      <c r="B16" s="19"/>
      <c r="C16" s="19" t="s">
        <v>585</v>
      </c>
      <c r="E16" s="19"/>
      <c r="F16" s="19"/>
      <c r="G16" s="19"/>
      <c r="H16" s="19"/>
      <c r="I16" s="291" t="s">
        <v>580</v>
      </c>
      <c r="J16" s="19" t="s">
        <v>573</v>
      </c>
      <c r="K16" s="19"/>
    </row>
    <row r="17" spans="1:11" ht="23.25">
      <c r="A17" s="206"/>
      <c r="B17" s="22"/>
      <c r="C17" s="19" t="s">
        <v>586</v>
      </c>
      <c r="E17" s="19"/>
      <c r="F17" s="19"/>
      <c r="G17" s="19"/>
      <c r="H17" s="19"/>
      <c r="I17" s="291" t="s">
        <v>607</v>
      </c>
      <c r="J17" s="19" t="s">
        <v>574</v>
      </c>
      <c r="K17" s="19"/>
    </row>
    <row r="18" spans="1:11" ht="23.25">
      <c r="A18" s="206"/>
      <c r="B18" s="22"/>
      <c r="C18" s="19" t="s">
        <v>587</v>
      </c>
      <c r="D18" s="19"/>
      <c r="E18" s="19"/>
      <c r="F18" s="19"/>
      <c r="G18" s="19"/>
      <c r="H18" s="19"/>
      <c r="I18" s="19" t="s">
        <v>608</v>
      </c>
      <c r="J18" s="19" t="s">
        <v>575</v>
      </c>
      <c r="K18" s="19"/>
    </row>
    <row r="19" spans="1:11" ht="23.25">
      <c r="A19" s="206"/>
      <c r="B19" s="19"/>
      <c r="C19" s="19" t="s">
        <v>588</v>
      </c>
      <c r="E19" s="19"/>
      <c r="F19" s="19"/>
      <c r="G19" s="19"/>
      <c r="H19" s="19"/>
      <c r="I19" s="19" t="s">
        <v>300</v>
      </c>
      <c r="J19" s="19" t="s">
        <v>576</v>
      </c>
      <c r="K19" s="19"/>
    </row>
    <row r="20" spans="1:11" ht="23.25">
      <c r="A20" s="206"/>
      <c r="B20" s="19"/>
      <c r="C20" s="19" t="s">
        <v>577</v>
      </c>
      <c r="D20" s="19"/>
      <c r="E20" s="19"/>
      <c r="F20" s="19"/>
      <c r="G20" s="19"/>
      <c r="H20" s="19"/>
      <c r="I20" s="19" t="s">
        <v>609</v>
      </c>
      <c r="J20" s="206"/>
      <c r="K20" s="19"/>
    </row>
    <row r="21" spans="1:11" ht="23.25">
      <c r="A21" s="206"/>
      <c r="B21" s="19"/>
      <c r="C21" s="19" t="s">
        <v>578</v>
      </c>
      <c r="E21" s="19"/>
      <c r="F21" s="19"/>
      <c r="G21" s="19"/>
      <c r="H21" s="19"/>
      <c r="I21" s="19" t="s">
        <v>455</v>
      </c>
      <c r="J21" s="206"/>
      <c r="K21" s="19"/>
    </row>
    <row r="22" spans="1:11" ht="23.25">
      <c r="A22" s="206"/>
      <c r="C22" s="19" t="s">
        <v>575</v>
      </c>
      <c r="D22" s="19"/>
      <c r="E22" s="19"/>
      <c r="F22" s="19"/>
      <c r="G22" s="19"/>
      <c r="H22" s="19"/>
      <c r="I22" s="19"/>
      <c r="J22" s="206"/>
      <c r="K22" s="19"/>
    </row>
    <row r="23" spans="1:11" ht="23.25">
      <c r="A23" s="141"/>
      <c r="B23" s="290"/>
      <c r="C23" s="290" t="s">
        <v>579</v>
      </c>
      <c r="D23" s="290"/>
      <c r="E23" s="290"/>
      <c r="F23" s="290"/>
      <c r="G23" s="290"/>
      <c r="H23" s="290"/>
      <c r="I23" s="290"/>
      <c r="J23" s="290"/>
      <c r="K23" s="290"/>
    </row>
  </sheetData>
  <sheetProtection/>
  <mergeCells count="9">
    <mergeCell ref="A3:K3"/>
    <mergeCell ref="A8:A9"/>
    <mergeCell ref="B8:B9"/>
    <mergeCell ref="C8:C9"/>
    <mergeCell ref="D8:D9"/>
    <mergeCell ref="E8:H8"/>
    <mergeCell ref="I8:I9"/>
    <mergeCell ref="J8:J9"/>
    <mergeCell ref="K8:K9"/>
  </mergeCells>
  <printOptions/>
  <pageMargins left="0.3937007874015748" right="0.1968503937007874" top="0.5905511811023623" bottom="0.1968503937007874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4">
      <selection activeCell="J11" sqref="J11:J15"/>
    </sheetView>
  </sheetViews>
  <sheetFormatPr defaultColWidth="9.140625" defaultRowHeight="21.75"/>
  <cols>
    <col min="1" max="1" width="3.28125" style="1" customWidth="1"/>
    <col min="2" max="2" width="18.140625" style="1" customWidth="1"/>
    <col min="3" max="3" width="22.7109375" style="1" customWidth="1"/>
    <col min="4" max="4" width="18.421875" style="1" customWidth="1"/>
    <col min="5" max="5" width="13.57421875" style="3" customWidth="1"/>
    <col min="6" max="8" width="13.57421875" style="2" customWidth="1"/>
    <col min="9" max="9" width="9.8515625" style="2" customWidth="1"/>
    <col min="10" max="10" width="17.57421875" style="1" customWidth="1"/>
    <col min="11" max="11" width="10.8515625" style="2" customWidth="1"/>
    <col min="12" max="12" width="9.140625" style="1" customWidth="1"/>
    <col min="13" max="13" width="12.7109375" style="1" customWidth="1"/>
    <col min="14" max="16384" width="9.140625" style="1" customWidth="1"/>
  </cols>
  <sheetData>
    <row r="1" spans="5:11" s="29" customFormat="1" ht="31.5">
      <c r="E1" s="30"/>
      <c r="F1" s="31"/>
      <c r="G1" s="31"/>
      <c r="H1" s="31"/>
      <c r="I1" s="31"/>
      <c r="K1" s="481" t="s">
        <v>280</v>
      </c>
    </row>
    <row r="2" spans="1:11" ht="20.25">
      <c r="A2" s="9"/>
      <c r="B2" s="6"/>
      <c r="C2" s="9"/>
      <c r="D2" s="27"/>
      <c r="E2" s="7"/>
      <c r="F2" s="6"/>
      <c r="G2" s="8"/>
      <c r="H2" s="8"/>
      <c r="I2" s="9"/>
      <c r="J2" s="8"/>
      <c r="K2" s="8"/>
    </row>
    <row r="3" spans="1:15" s="10" customFormat="1" ht="26.25">
      <c r="A3" s="494" t="s">
        <v>61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11"/>
      <c r="M3" s="11"/>
      <c r="N3" s="11"/>
      <c r="O3" s="11"/>
    </row>
    <row r="4" spans="1:11" s="12" customFormat="1" ht="20.25">
      <c r="A4" s="507" t="s">
        <v>191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</row>
    <row r="5" spans="1:11" s="12" customFormat="1" ht="20.25">
      <c r="A5" s="158" t="s">
        <v>192</v>
      </c>
      <c r="E5" s="168"/>
      <c r="F5" s="157"/>
      <c r="G5" s="157"/>
      <c r="H5" s="157"/>
      <c r="I5" s="157"/>
      <c r="K5" s="169"/>
    </row>
    <row r="6" spans="1:11" s="12" customFormat="1" ht="20.25">
      <c r="A6" s="158" t="s">
        <v>193</v>
      </c>
      <c r="E6" s="168"/>
      <c r="F6" s="157"/>
      <c r="G6" s="157"/>
      <c r="H6" s="157"/>
      <c r="I6" s="157"/>
      <c r="K6" s="169"/>
    </row>
    <row r="7" spans="2:11" s="12" customFormat="1" ht="20.25">
      <c r="B7" s="170" t="s">
        <v>194</v>
      </c>
      <c r="C7" s="170"/>
      <c r="D7" s="170"/>
      <c r="E7" s="170"/>
      <c r="F7" s="170"/>
      <c r="G7" s="170"/>
      <c r="H7" s="170"/>
      <c r="I7" s="170"/>
      <c r="J7" s="170"/>
      <c r="K7" s="170"/>
    </row>
    <row r="8" spans="2:11" s="12" customFormat="1" ht="20.25">
      <c r="B8" s="171" t="s">
        <v>195</v>
      </c>
      <c r="C8" s="172"/>
      <c r="D8" s="172"/>
      <c r="E8" s="172"/>
      <c r="F8" s="172"/>
      <c r="G8" s="172"/>
      <c r="H8" s="172"/>
      <c r="I8" s="172"/>
      <c r="J8" s="172"/>
      <c r="K8" s="172"/>
    </row>
    <row r="9" spans="1:11" s="12" customFormat="1" ht="20.25">
      <c r="A9" s="498" t="s">
        <v>0</v>
      </c>
      <c r="B9" s="498" t="s">
        <v>1</v>
      </c>
      <c r="C9" s="498" t="s">
        <v>2</v>
      </c>
      <c r="D9" s="492" t="s">
        <v>8</v>
      </c>
      <c r="E9" s="495" t="s">
        <v>7</v>
      </c>
      <c r="F9" s="496"/>
      <c r="G9" s="496"/>
      <c r="H9" s="497"/>
      <c r="I9" s="492" t="s">
        <v>9</v>
      </c>
      <c r="J9" s="492" t="s">
        <v>10</v>
      </c>
      <c r="K9" s="492" t="s">
        <v>22</v>
      </c>
    </row>
    <row r="10" spans="1:11" s="12" customFormat="1" ht="40.5">
      <c r="A10" s="499"/>
      <c r="B10" s="499"/>
      <c r="C10" s="499"/>
      <c r="D10" s="493"/>
      <c r="E10" s="16" t="s">
        <v>11</v>
      </c>
      <c r="F10" s="17" t="s">
        <v>12</v>
      </c>
      <c r="G10" s="17" t="s">
        <v>13</v>
      </c>
      <c r="H10" s="17" t="s">
        <v>14</v>
      </c>
      <c r="I10" s="493"/>
      <c r="J10" s="493"/>
      <c r="K10" s="493"/>
    </row>
    <row r="11" spans="1:11" s="12" customFormat="1" ht="20.25">
      <c r="A11" s="25" t="s">
        <v>6</v>
      </c>
      <c r="B11" s="21" t="s">
        <v>198</v>
      </c>
      <c r="C11" s="173" t="s">
        <v>202</v>
      </c>
      <c r="D11" s="21" t="s">
        <v>203</v>
      </c>
      <c r="E11" s="56">
        <v>1080000</v>
      </c>
      <c r="F11" s="56">
        <v>2160000</v>
      </c>
      <c r="G11" s="56">
        <v>2160000</v>
      </c>
      <c r="H11" s="56">
        <v>2160000</v>
      </c>
      <c r="I11" s="136" t="s">
        <v>127</v>
      </c>
      <c r="J11" s="12" t="s">
        <v>206</v>
      </c>
      <c r="K11" s="23" t="s">
        <v>25</v>
      </c>
    </row>
    <row r="12" spans="1:11" s="12" customFormat="1" ht="20.25">
      <c r="A12" s="20"/>
      <c r="B12" s="12" t="s">
        <v>199</v>
      </c>
      <c r="C12" s="22" t="s">
        <v>213</v>
      </c>
      <c r="D12" s="22" t="s">
        <v>200</v>
      </c>
      <c r="E12" s="174" t="s">
        <v>124</v>
      </c>
      <c r="F12" s="136"/>
      <c r="G12" s="136"/>
      <c r="H12" s="136"/>
      <c r="I12" s="136" t="s">
        <v>205</v>
      </c>
      <c r="J12" s="12" t="s">
        <v>207</v>
      </c>
      <c r="K12" s="22"/>
    </row>
    <row r="13" spans="1:11" s="12" customFormat="1" ht="20.25">
      <c r="A13" s="20"/>
      <c r="B13" s="22" t="s">
        <v>200</v>
      </c>
      <c r="C13" s="22" t="s">
        <v>204</v>
      </c>
      <c r="D13" s="22" t="s">
        <v>201</v>
      </c>
      <c r="E13" s="174" t="s">
        <v>119</v>
      </c>
      <c r="F13" s="140" t="s">
        <v>536</v>
      </c>
      <c r="G13" s="19"/>
      <c r="H13" s="19"/>
      <c r="I13" s="136"/>
      <c r="J13" s="12" t="s">
        <v>208</v>
      </c>
      <c r="K13" s="19"/>
    </row>
    <row r="14" spans="1:11" s="12" customFormat="1" ht="20.25">
      <c r="A14" s="20"/>
      <c r="B14" s="22" t="s">
        <v>201</v>
      </c>
      <c r="C14" s="22" t="s">
        <v>175</v>
      </c>
      <c r="D14" s="22" t="s">
        <v>211</v>
      </c>
      <c r="E14" s="174" t="s">
        <v>120</v>
      </c>
      <c r="F14" s="140" t="s">
        <v>534</v>
      </c>
      <c r="G14" s="19"/>
      <c r="H14" s="19"/>
      <c r="I14" s="175"/>
      <c r="J14" s="12" t="s">
        <v>209</v>
      </c>
      <c r="K14" s="19"/>
    </row>
    <row r="15" spans="1:11" s="12" customFormat="1" ht="20.25">
      <c r="A15" s="20"/>
      <c r="B15" s="22" t="s">
        <v>197</v>
      </c>
      <c r="C15" s="22"/>
      <c r="D15" s="22" t="s">
        <v>212</v>
      </c>
      <c r="E15" s="56"/>
      <c r="F15" s="136"/>
      <c r="G15" s="19"/>
      <c r="H15" s="19"/>
      <c r="I15" s="176"/>
      <c r="J15" s="22" t="s">
        <v>210</v>
      </c>
      <c r="K15" s="19"/>
    </row>
    <row r="16" spans="1:11" s="12" customFormat="1" ht="20.25">
      <c r="A16" s="20"/>
      <c r="B16" s="19"/>
      <c r="C16" s="19"/>
      <c r="D16" s="156"/>
      <c r="E16" s="349" t="s">
        <v>535</v>
      </c>
      <c r="F16" s="136"/>
      <c r="G16" s="19"/>
      <c r="H16" s="19"/>
      <c r="I16" s="176"/>
      <c r="J16" s="22"/>
      <c r="K16" s="19"/>
    </row>
    <row r="17" spans="1:11" s="12" customFormat="1" ht="20.25">
      <c r="A17" s="20"/>
      <c r="B17" s="20"/>
      <c r="C17" s="20"/>
      <c r="D17" s="177"/>
      <c r="E17" s="350" t="s">
        <v>534</v>
      </c>
      <c r="F17" s="178"/>
      <c r="G17" s="19"/>
      <c r="H17" s="19"/>
      <c r="I17" s="176"/>
      <c r="J17" s="19"/>
      <c r="K17" s="19"/>
    </row>
    <row r="18" spans="1:11" s="12" customFormat="1" ht="20.25">
      <c r="A18" s="20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1" ht="20.25" customHeight="1">
      <c r="A19" s="339"/>
      <c r="B19" s="339"/>
      <c r="C19" s="339"/>
      <c r="D19" s="339"/>
      <c r="E19" s="340"/>
      <c r="F19" s="341"/>
      <c r="G19" s="341"/>
      <c r="H19" s="341"/>
      <c r="I19" s="341"/>
      <c r="J19" s="339"/>
      <c r="K19" s="341"/>
    </row>
    <row r="20" spans="1:11" ht="20.25" customHeight="1">
      <c r="A20" s="339"/>
      <c r="B20" s="339"/>
      <c r="C20" s="339"/>
      <c r="D20" s="339"/>
      <c r="E20" s="340"/>
      <c r="F20" s="341"/>
      <c r="G20" s="341"/>
      <c r="H20" s="341"/>
      <c r="I20" s="341"/>
      <c r="J20" s="339"/>
      <c r="K20" s="341"/>
    </row>
    <row r="21" spans="1:11" ht="20.25" customHeight="1">
      <c r="A21" s="339"/>
      <c r="B21" s="339"/>
      <c r="C21" s="339"/>
      <c r="D21" s="339"/>
      <c r="E21" s="340"/>
      <c r="F21" s="341"/>
      <c r="G21" s="341"/>
      <c r="H21" s="341"/>
      <c r="I21" s="341"/>
      <c r="J21" s="339"/>
      <c r="K21" s="341"/>
    </row>
    <row r="22" spans="1:11" ht="20.25" customHeight="1">
      <c r="A22" s="339"/>
      <c r="B22" s="339"/>
      <c r="C22" s="339"/>
      <c r="D22" s="411"/>
      <c r="E22" s="340"/>
      <c r="F22" s="341"/>
      <c r="G22" s="341"/>
      <c r="H22" s="341"/>
      <c r="I22" s="341"/>
      <c r="J22" s="339"/>
      <c r="K22" s="341"/>
    </row>
    <row r="23" spans="1:11" ht="20.25" customHeight="1">
      <c r="A23" s="265"/>
      <c r="B23" s="265"/>
      <c r="C23" s="265"/>
      <c r="D23" s="265"/>
      <c r="E23" s="342"/>
      <c r="F23" s="343"/>
      <c r="G23" s="343"/>
      <c r="H23" s="343"/>
      <c r="I23" s="343"/>
      <c r="J23" s="265"/>
      <c r="K23" s="343"/>
    </row>
    <row r="24" ht="20.25" customHeight="1"/>
    <row r="25" ht="20.25" customHeight="1"/>
    <row r="26" ht="20.25" customHeight="1"/>
  </sheetData>
  <sheetProtection/>
  <mergeCells count="10">
    <mergeCell ref="A3:K3"/>
    <mergeCell ref="A9:A10"/>
    <mergeCell ref="B9:B10"/>
    <mergeCell ref="C9:C10"/>
    <mergeCell ref="D9:D10"/>
    <mergeCell ref="E9:H9"/>
    <mergeCell ref="I9:I10"/>
    <mergeCell ref="J9:J10"/>
    <mergeCell ref="K9:K10"/>
    <mergeCell ref="A4:K4"/>
  </mergeCells>
  <printOptions/>
  <pageMargins left="0.31496062992125984" right="0.1968503937007874" top="0.3937007874015748" bottom="0.1968503937007874" header="0.31496062992125984" footer="0.31496062992125984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5">
      <selection activeCell="J10" sqref="J10:J12"/>
    </sheetView>
  </sheetViews>
  <sheetFormatPr defaultColWidth="9.140625" defaultRowHeight="21.75"/>
  <cols>
    <col min="1" max="1" width="3.28125" style="1" customWidth="1"/>
    <col min="2" max="2" width="18.140625" style="1" customWidth="1"/>
    <col min="3" max="3" width="23.57421875" style="1" customWidth="1"/>
    <col min="4" max="4" width="19.8515625" style="1" customWidth="1"/>
    <col min="5" max="5" width="13.140625" style="3" customWidth="1"/>
    <col min="6" max="8" width="12.140625" style="2" customWidth="1"/>
    <col min="9" max="9" width="9.8515625" style="2" customWidth="1"/>
    <col min="10" max="10" width="17.57421875" style="1" customWidth="1"/>
    <col min="11" max="11" width="10.8515625" style="2" customWidth="1"/>
    <col min="12" max="16384" width="9.140625" style="1" customWidth="1"/>
  </cols>
  <sheetData>
    <row r="1" spans="5:11" s="29" customFormat="1" ht="31.5">
      <c r="E1" s="30"/>
      <c r="F1" s="31"/>
      <c r="G1" s="31"/>
      <c r="H1" s="31"/>
      <c r="I1" s="31"/>
      <c r="K1" s="32" t="s">
        <v>344</v>
      </c>
    </row>
    <row r="2" spans="1:11" ht="23.25">
      <c r="A2" s="494" t="s">
        <v>61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</row>
    <row r="3" spans="1:11" ht="20.25">
      <c r="A3" s="507" t="s">
        <v>214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</row>
    <row r="4" spans="1:11" ht="20.25">
      <c r="A4" s="507" t="s">
        <v>215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</row>
    <row r="5" spans="1:11" ht="20.25">
      <c r="A5" s="158" t="s">
        <v>216</v>
      </c>
      <c r="B5" s="12"/>
      <c r="C5" s="12"/>
      <c r="D5" s="12"/>
      <c r="E5" s="168"/>
      <c r="F5" s="157"/>
      <c r="G5" s="157"/>
      <c r="H5" s="157"/>
      <c r="I5" s="157"/>
      <c r="J5" s="12"/>
      <c r="K5" s="169"/>
    </row>
    <row r="6" spans="1:11" ht="20.25">
      <c r="A6" s="144"/>
      <c r="B6" s="179" t="s">
        <v>217</v>
      </c>
      <c r="C6" s="179"/>
      <c r="D6" s="179"/>
      <c r="E6" s="179"/>
      <c r="F6" s="179"/>
      <c r="G6" s="179"/>
      <c r="H6" s="179"/>
      <c r="I6" s="179"/>
      <c r="J6" s="179"/>
      <c r="K6" s="179"/>
    </row>
    <row r="7" spans="1:11" ht="20.25" customHeight="1">
      <c r="A7" s="12"/>
      <c r="B7" s="171" t="s">
        <v>218</v>
      </c>
      <c r="C7" s="172"/>
      <c r="D7" s="172"/>
      <c r="E7" s="172"/>
      <c r="F7" s="172"/>
      <c r="G7" s="172"/>
      <c r="H7" s="172"/>
      <c r="I7" s="172"/>
      <c r="J7" s="172"/>
      <c r="K7" s="172"/>
    </row>
    <row r="8" spans="1:11" ht="20.25" customHeight="1">
      <c r="A8" s="498" t="s">
        <v>0</v>
      </c>
      <c r="B8" s="498" t="s">
        <v>1</v>
      </c>
      <c r="C8" s="498" t="s">
        <v>2</v>
      </c>
      <c r="D8" s="492" t="s">
        <v>8</v>
      </c>
      <c r="E8" s="495" t="s">
        <v>7</v>
      </c>
      <c r="F8" s="496"/>
      <c r="G8" s="496"/>
      <c r="H8" s="497"/>
      <c r="I8" s="492" t="s">
        <v>9</v>
      </c>
      <c r="J8" s="492" t="s">
        <v>10</v>
      </c>
      <c r="K8" s="492" t="s">
        <v>22</v>
      </c>
    </row>
    <row r="9" spans="1:11" ht="40.5">
      <c r="A9" s="499"/>
      <c r="B9" s="499"/>
      <c r="C9" s="499"/>
      <c r="D9" s="493"/>
      <c r="E9" s="16" t="s">
        <v>11</v>
      </c>
      <c r="F9" s="17" t="s">
        <v>12</v>
      </c>
      <c r="G9" s="17" t="s">
        <v>13</v>
      </c>
      <c r="H9" s="17" t="s">
        <v>14</v>
      </c>
      <c r="I9" s="493"/>
      <c r="J9" s="493"/>
      <c r="K9" s="493"/>
    </row>
    <row r="10" spans="1:11" ht="20.25">
      <c r="A10" s="25" t="s">
        <v>6</v>
      </c>
      <c r="B10" s="21" t="s">
        <v>198</v>
      </c>
      <c r="C10" s="173" t="s">
        <v>516</v>
      </c>
      <c r="D10" s="21" t="s">
        <v>481</v>
      </c>
      <c r="E10" s="150">
        <f>30000*5</f>
        <v>150000</v>
      </c>
      <c r="F10" s="150">
        <f>(15000*12)*2</f>
        <v>360000</v>
      </c>
      <c r="G10" s="150">
        <f>(15000*12)*2</f>
        <v>360000</v>
      </c>
      <c r="H10" s="150">
        <f>(15000*12)*2</f>
        <v>360000</v>
      </c>
      <c r="I10" s="134" t="s">
        <v>127</v>
      </c>
      <c r="J10" s="142" t="s">
        <v>206</v>
      </c>
      <c r="K10" s="23" t="s">
        <v>342</v>
      </c>
    </row>
    <row r="11" spans="1:11" ht="20.25">
      <c r="A11" s="20"/>
      <c r="B11" s="20" t="s">
        <v>474</v>
      </c>
      <c r="C11" s="22" t="s">
        <v>517</v>
      </c>
      <c r="D11" s="22" t="s">
        <v>475</v>
      </c>
      <c r="E11" s="151" t="s">
        <v>124</v>
      </c>
      <c r="F11" s="346" t="s">
        <v>536</v>
      </c>
      <c r="G11" s="136"/>
      <c r="H11" s="136"/>
      <c r="I11" s="136" t="s">
        <v>341</v>
      </c>
      <c r="J11" s="22" t="s">
        <v>223</v>
      </c>
      <c r="K11" s="24" t="s">
        <v>343</v>
      </c>
    </row>
    <row r="12" spans="1:11" ht="20.25">
      <c r="A12" s="20"/>
      <c r="B12" s="22" t="s">
        <v>475</v>
      </c>
      <c r="C12" s="22" t="s">
        <v>219</v>
      </c>
      <c r="D12" s="22" t="s">
        <v>483</v>
      </c>
      <c r="E12" s="151" t="s">
        <v>119</v>
      </c>
      <c r="F12" s="347" t="s">
        <v>538</v>
      </c>
      <c r="G12" s="19"/>
      <c r="H12" s="19"/>
      <c r="I12" s="136"/>
      <c r="J12" s="22" t="s">
        <v>224</v>
      </c>
      <c r="K12" s="24" t="s">
        <v>115</v>
      </c>
    </row>
    <row r="13" spans="1:11" ht="20.25">
      <c r="A13" s="20"/>
      <c r="B13" s="22"/>
      <c r="C13" s="22" t="s">
        <v>476</v>
      </c>
      <c r="D13" s="22" t="s">
        <v>482</v>
      </c>
      <c r="E13" s="151" t="s">
        <v>120</v>
      </c>
      <c r="F13" s="140" t="s">
        <v>539</v>
      </c>
      <c r="G13" s="19"/>
      <c r="H13" s="19"/>
      <c r="I13" s="136"/>
      <c r="J13" s="20"/>
      <c r="K13" s="136" t="s">
        <v>118</v>
      </c>
    </row>
    <row r="14" spans="1:11" ht="20.25">
      <c r="A14" s="20"/>
      <c r="B14" s="22"/>
      <c r="C14" s="22" t="s">
        <v>221</v>
      </c>
      <c r="D14" s="22" t="s">
        <v>455</v>
      </c>
      <c r="E14" s="56"/>
      <c r="F14" s="136"/>
      <c r="G14" s="19"/>
      <c r="H14" s="19"/>
      <c r="I14" s="176"/>
      <c r="J14" s="22"/>
      <c r="K14" s="19"/>
    </row>
    <row r="15" spans="1:11" ht="20.25">
      <c r="A15" s="20"/>
      <c r="B15" s="19"/>
      <c r="C15" s="19" t="s">
        <v>222</v>
      </c>
      <c r="D15" s="22" t="s">
        <v>484</v>
      </c>
      <c r="E15" s="346" t="s">
        <v>537</v>
      </c>
      <c r="F15" s="136"/>
      <c r="G15" s="19"/>
      <c r="H15" s="19"/>
      <c r="I15" s="176"/>
      <c r="J15" s="22"/>
      <c r="K15" s="19"/>
    </row>
    <row r="16" spans="1:11" ht="20.25">
      <c r="A16" s="20"/>
      <c r="B16" s="20"/>
      <c r="C16" s="108" t="s">
        <v>477</v>
      </c>
      <c r="D16" s="45"/>
      <c r="E16" s="347" t="s">
        <v>538</v>
      </c>
      <c r="F16" s="178"/>
      <c r="G16" s="19"/>
      <c r="H16" s="19"/>
      <c r="I16" s="176"/>
      <c r="J16" s="19"/>
      <c r="K16" s="19"/>
    </row>
    <row r="17" spans="1:11" ht="20.25">
      <c r="A17" s="20"/>
      <c r="B17" s="108"/>
      <c r="C17" s="20" t="s">
        <v>478</v>
      </c>
      <c r="D17" s="108"/>
      <c r="E17" s="140" t="s">
        <v>539</v>
      </c>
      <c r="F17" s="108"/>
      <c r="G17" s="108"/>
      <c r="H17" s="108"/>
      <c r="I17" s="108"/>
      <c r="J17" s="108"/>
      <c r="K17" s="108"/>
    </row>
    <row r="18" spans="1:11" ht="20.25">
      <c r="A18" s="20"/>
      <c r="B18" s="20"/>
      <c r="C18" s="20" t="s">
        <v>479</v>
      </c>
      <c r="D18" s="20"/>
      <c r="E18" s="348"/>
      <c r="F18" s="26"/>
      <c r="G18" s="26"/>
      <c r="H18" s="26"/>
      <c r="I18" s="26"/>
      <c r="J18" s="20"/>
      <c r="K18" s="26"/>
    </row>
    <row r="19" spans="1:11" ht="20.25">
      <c r="A19" s="20"/>
      <c r="B19" s="20"/>
      <c r="C19" s="20" t="s">
        <v>480</v>
      </c>
      <c r="D19" s="20"/>
      <c r="E19" s="143"/>
      <c r="F19" s="26"/>
      <c r="G19" s="26"/>
      <c r="H19" s="26"/>
      <c r="I19" s="26"/>
      <c r="J19" s="20"/>
      <c r="K19" s="26"/>
    </row>
    <row r="20" spans="1:11" ht="20.25">
      <c r="A20" s="20"/>
      <c r="B20" s="20"/>
      <c r="D20" s="20"/>
      <c r="E20" s="143"/>
      <c r="F20" s="26"/>
      <c r="G20" s="26"/>
      <c r="H20" s="26"/>
      <c r="I20" s="26"/>
      <c r="J20" s="20"/>
      <c r="K20" s="26"/>
    </row>
    <row r="21" spans="1:11" ht="20.25">
      <c r="A21" s="148"/>
      <c r="B21" s="55"/>
      <c r="C21" s="265"/>
      <c r="D21" s="55"/>
      <c r="E21" s="147"/>
      <c r="F21" s="148"/>
      <c r="G21" s="148"/>
      <c r="H21" s="148"/>
      <c r="I21" s="148"/>
      <c r="J21" s="55"/>
      <c r="K21" s="148"/>
    </row>
    <row r="22" spans="1:11" ht="20.25">
      <c r="A22" s="9"/>
      <c r="B22" s="6"/>
      <c r="D22" s="27"/>
      <c r="E22" s="7"/>
      <c r="F22" s="6"/>
      <c r="G22" s="8"/>
      <c r="H22" s="8"/>
      <c r="I22" s="9"/>
      <c r="J22" s="8"/>
      <c r="K22" s="8"/>
    </row>
    <row r="23" spans="1:11" ht="20.25">
      <c r="A23" s="9"/>
      <c r="B23" s="6"/>
      <c r="C23" s="9"/>
      <c r="D23" s="27"/>
      <c r="E23" s="7"/>
      <c r="F23" s="6"/>
      <c r="G23" s="8"/>
      <c r="H23" s="8"/>
      <c r="I23" s="9"/>
      <c r="J23" s="8"/>
      <c r="K23" s="8"/>
    </row>
    <row r="24" spans="1:11" ht="20.25">
      <c r="A24" s="9"/>
      <c r="B24" s="6"/>
      <c r="C24" s="9"/>
      <c r="D24" s="27"/>
      <c r="E24" s="7"/>
      <c r="F24" s="6"/>
      <c r="G24" s="8"/>
      <c r="H24" s="8"/>
      <c r="I24" s="9"/>
      <c r="J24" s="8"/>
      <c r="K24" s="8"/>
    </row>
    <row r="25" spans="1:11" ht="20.25">
      <c r="A25" s="9"/>
      <c r="B25" s="6"/>
      <c r="C25" s="9"/>
      <c r="D25" s="27"/>
      <c r="E25" s="7"/>
      <c r="F25" s="6"/>
      <c r="G25" s="8"/>
      <c r="H25" s="8"/>
      <c r="I25" s="9"/>
      <c r="J25" s="8"/>
      <c r="K25" s="8"/>
    </row>
    <row r="26" spans="1:11" ht="20.25">
      <c r="A26" s="9"/>
      <c r="B26" s="6"/>
      <c r="C26" s="9"/>
      <c r="D26" s="27"/>
      <c r="E26" s="7"/>
      <c r="F26" s="6"/>
      <c r="G26" s="8"/>
      <c r="H26" s="8"/>
      <c r="I26" s="9"/>
      <c r="J26" s="8"/>
      <c r="K26" s="8"/>
    </row>
    <row r="27" spans="1:11" ht="20.25">
      <c r="A27" s="9"/>
      <c r="B27" s="6"/>
      <c r="C27" s="9"/>
      <c r="D27" s="27"/>
      <c r="E27" s="7"/>
      <c r="F27" s="6"/>
      <c r="G27" s="8"/>
      <c r="H27" s="8"/>
      <c r="I27" s="9"/>
      <c r="J27" s="8"/>
      <c r="K27" s="8"/>
    </row>
    <row r="28" s="10" customFormat="1" ht="23.25"/>
    <row r="29" s="12" customFormat="1" ht="20.25"/>
    <row r="30" s="12" customFormat="1" ht="20.25"/>
    <row r="31" s="12" customFormat="1" ht="20.25"/>
    <row r="32" s="144" customFormat="1" ht="20.25"/>
    <row r="33" s="12" customFormat="1" ht="20.25"/>
    <row r="34" s="12" customFormat="1" ht="20.25"/>
    <row r="35" s="12" customFormat="1" ht="20.25"/>
    <row r="36" s="12" customFormat="1" ht="20.25"/>
    <row r="37" s="12" customFormat="1" ht="20.25"/>
    <row r="38" s="12" customFormat="1" ht="20.25"/>
    <row r="39" s="12" customFormat="1" ht="20.25"/>
    <row r="40" s="12" customFormat="1" ht="20.25"/>
    <row r="41" s="12" customFormat="1" ht="20.25"/>
    <row r="42" s="12" customFormat="1" ht="20.25"/>
    <row r="43" s="12" customFormat="1" ht="20.25"/>
    <row r="44" s="12" customFormat="1" ht="20.25"/>
    <row r="45" s="12" customFormat="1" ht="20.25"/>
    <row r="46" s="12" customFormat="1" ht="20.25"/>
    <row r="47" s="12" customFormat="1" ht="20.25"/>
    <row r="48" spans="5:11" s="12" customFormat="1" ht="20.25">
      <c r="E48" s="168"/>
      <c r="F48" s="157"/>
      <c r="G48" s="157"/>
      <c r="H48" s="157"/>
      <c r="I48" s="157"/>
      <c r="K48" s="157"/>
    </row>
    <row r="49" spans="5:11" s="12" customFormat="1" ht="20.25">
      <c r="E49" s="168"/>
      <c r="F49" s="157"/>
      <c r="G49" s="157"/>
      <c r="H49" s="157"/>
      <c r="I49" s="157"/>
      <c r="K49" s="157"/>
    </row>
    <row r="50" spans="5:11" s="12" customFormat="1" ht="20.25">
      <c r="E50" s="168"/>
      <c r="F50" s="157"/>
      <c r="G50" s="157"/>
      <c r="H50" s="157"/>
      <c r="I50" s="157"/>
      <c r="K50" s="157"/>
    </row>
    <row r="51" spans="5:11" s="12" customFormat="1" ht="20.25">
      <c r="E51" s="168"/>
      <c r="F51" s="157"/>
      <c r="G51" s="157"/>
      <c r="H51" s="157"/>
      <c r="I51" s="157"/>
      <c r="K51" s="157"/>
    </row>
    <row r="52" spans="5:11" s="12" customFormat="1" ht="20.25">
      <c r="E52" s="168"/>
      <c r="F52" s="157"/>
      <c r="G52" s="157"/>
      <c r="H52" s="157"/>
      <c r="I52" s="157"/>
      <c r="K52" s="157"/>
    </row>
  </sheetData>
  <sheetProtection/>
  <mergeCells count="11">
    <mergeCell ref="E8:H8"/>
    <mergeCell ref="I8:I9"/>
    <mergeCell ref="J8:J9"/>
    <mergeCell ref="K8:K9"/>
    <mergeCell ref="A4:K4"/>
    <mergeCell ref="A2:K2"/>
    <mergeCell ref="A3:K3"/>
    <mergeCell ref="A8:A9"/>
    <mergeCell ref="B8:B9"/>
    <mergeCell ref="C8:C9"/>
    <mergeCell ref="D8:D9"/>
  </mergeCells>
  <printOptions/>
  <pageMargins left="0.3937007874015748" right="0.1968503937007874" top="0.5905511811023623" bottom="0.3937007874015748" header="0.31496062992125984" footer="0.3149606299212598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9">
      <selection activeCell="N12" sqref="N12:N19"/>
    </sheetView>
  </sheetViews>
  <sheetFormatPr defaultColWidth="9.140625" defaultRowHeight="21.75"/>
  <cols>
    <col min="1" max="1" width="4.57421875" style="0" customWidth="1"/>
    <col min="2" max="2" width="14.8515625" style="0" customWidth="1"/>
    <col min="3" max="3" width="12.28125" style="0" customWidth="1"/>
    <col min="4" max="4" width="12.421875" style="0" customWidth="1"/>
    <col min="5" max="5" width="14.140625" style="0" customWidth="1"/>
    <col min="6" max="6" width="12.421875" style="0" customWidth="1"/>
    <col min="7" max="7" width="13.57421875" style="0" customWidth="1"/>
    <col min="8" max="8" width="13.7109375" style="0" customWidth="1"/>
    <col min="9" max="9" width="12.140625" style="0" customWidth="1"/>
    <col min="10" max="12" width="11.57421875" style="0" customWidth="1"/>
    <col min="13" max="13" width="7.7109375" style="0" customWidth="1"/>
    <col min="14" max="14" width="11.28125" style="0" customWidth="1"/>
    <col min="15" max="15" width="11.00390625" style="0" customWidth="1"/>
    <col min="16" max="16" width="10.421875" style="0" customWidth="1"/>
  </cols>
  <sheetData>
    <row r="1" ht="32.25">
      <c r="O1" s="32" t="s">
        <v>764</v>
      </c>
    </row>
    <row r="2" ht="27.75" customHeight="1">
      <c r="O2" s="180"/>
    </row>
    <row r="3" spans="1:15" s="1" customFormat="1" ht="23.25">
      <c r="A3" s="494" t="s">
        <v>61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</row>
    <row r="4" spans="1:11" s="1" customFormat="1" ht="20.25">
      <c r="A4" s="507" t="s">
        <v>214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</row>
    <row r="5" spans="1:11" s="1" customFormat="1" ht="20.25">
      <c r="A5" s="507" t="s">
        <v>215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</row>
    <row r="6" spans="1:11" s="1" customFormat="1" ht="20.25">
      <c r="A6" s="158" t="s">
        <v>216</v>
      </c>
      <c r="B6" s="12"/>
      <c r="C6" s="12"/>
      <c r="D6" s="12"/>
      <c r="E6" s="168"/>
      <c r="F6" s="157"/>
      <c r="G6" s="157"/>
      <c r="H6" s="157"/>
      <c r="I6" s="157"/>
      <c r="J6" s="12"/>
      <c r="K6" s="169"/>
    </row>
    <row r="7" spans="1:11" s="1" customFormat="1" ht="20.25">
      <c r="A7" s="144"/>
      <c r="B7" s="179" t="s">
        <v>217</v>
      </c>
      <c r="C7" s="179"/>
      <c r="D7" s="179"/>
      <c r="E7" s="179"/>
      <c r="F7" s="179"/>
      <c r="G7" s="179"/>
      <c r="H7" s="179"/>
      <c r="I7" s="179"/>
      <c r="J7" s="179"/>
      <c r="K7" s="179"/>
    </row>
    <row r="8" spans="1:11" s="1" customFormat="1" ht="20.25" customHeight="1">
      <c r="A8" s="12"/>
      <c r="B8" s="171" t="s">
        <v>218</v>
      </c>
      <c r="C8" s="172"/>
      <c r="D8" s="172"/>
      <c r="E8" s="172"/>
      <c r="F8" s="172"/>
      <c r="G8" s="172"/>
      <c r="H8" s="172"/>
      <c r="I8" s="172"/>
      <c r="J8" s="172"/>
      <c r="K8" s="172"/>
    </row>
    <row r="9" spans="1:15" s="28" customFormat="1" ht="20.25">
      <c r="A9" s="110" t="s">
        <v>0</v>
      </c>
      <c r="B9" s="110" t="s">
        <v>1</v>
      </c>
      <c r="C9" s="110" t="s">
        <v>2</v>
      </c>
      <c r="D9" s="110" t="s">
        <v>94</v>
      </c>
      <c r="E9" s="110" t="s">
        <v>45</v>
      </c>
      <c r="F9" s="110" t="s">
        <v>95</v>
      </c>
      <c r="G9" s="110" t="s">
        <v>2</v>
      </c>
      <c r="H9" s="122" t="s">
        <v>94</v>
      </c>
      <c r="I9" s="502" t="s">
        <v>7</v>
      </c>
      <c r="J9" s="503"/>
      <c r="K9" s="503"/>
      <c r="L9" s="504"/>
      <c r="M9" s="124" t="s">
        <v>96</v>
      </c>
      <c r="N9" s="122" t="s">
        <v>97</v>
      </c>
      <c r="O9" s="125" t="s">
        <v>98</v>
      </c>
    </row>
    <row r="10" spans="1:15" s="28" customFormat="1" ht="20.25">
      <c r="A10" s="37"/>
      <c r="B10" s="37"/>
      <c r="C10" s="37"/>
      <c r="D10" s="126" t="s">
        <v>99</v>
      </c>
      <c r="E10" s="127" t="s">
        <v>100</v>
      </c>
      <c r="F10" s="37" t="s">
        <v>101</v>
      </c>
      <c r="G10" s="37"/>
      <c r="H10" s="126" t="s">
        <v>99</v>
      </c>
      <c r="I10" s="122" t="s">
        <v>102</v>
      </c>
      <c r="J10" s="122" t="s">
        <v>103</v>
      </c>
      <c r="K10" s="122" t="s">
        <v>104</v>
      </c>
      <c r="L10" s="122" t="s">
        <v>105</v>
      </c>
      <c r="M10" s="127" t="s">
        <v>106</v>
      </c>
      <c r="N10" s="127" t="s">
        <v>107</v>
      </c>
      <c r="O10" s="128" t="s">
        <v>108</v>
      </c>
    </row>
    <row r="11" spans="1:15" s="28" customFormat="1" ht="20.25">
      <c r="A11" s="33"/>
      <c r="B11" s="33"/>
      <c r="C11" s="33"/>
      <c r="D11" s="129" t="s">
        <v>109</v>
      </c>
      <c r="E11" s="130" t="s">
        <v>110</v>
      </c>
      <c r="F11" s="33"/>
      <c r="G11" s="33"/>
      <c r="H11" s="129" t="s">
        <v>109</v>
      </c>
      <c r="I11" s="130" t="s">
        <v>111</v>
      </c>
      <c r="J11" s="131" t="s">
        <v>111</v>
      </c>
      <c r="K11" s="131" t="s">
        <v>111</v>
      </c>
      <c r="L11" s="131" t="s">
        <v>111</v>
      </c>
      <c r="M11" s="130"/>
      <c r="N11" s="130"/>
      <c r="O11" s="131" t="s">
        <v>112</v>
      </c>
    </row>
    <row r="12" spans="1:15" s="114" customFormat="1" ht="23.25">
      <c r="A12" s="421" t="s">
        <v>6</v>
      </c>
      <c r="B12" s="21" t="s">
        <v>766</v>
      </c>
      <c r="C12" s="21" t="s">
        <v>769</v>
      </c>
      <c r="D12" s="173" t="s">
        <v>773</v>
      </c>
      <c r="E12" s="416">
        <v>70000</v>
      </c>
      <c r="F12" s="34" t="s">
        <v>790</v>
      </c>
      <c r="G12" s="446" t="s">
        <v>774</v>
      </c>
      <c r="H12" s="448" t="s">
        <v>785</v>
      </c>
      <c r="I12" s="449">
        <v>182500</v>
      </c>
      <c r="J12" s="416">
        <v>191600</v>
      </c>
      <c r="K12" s="416">
        <v>201200</v>
      </c>
      <c r="L12" s="416">
        <v>211200</v>
      </c>
      <c r="M12" s="25" t="s">
        <v>44</v>
      </c>
      <c r="N12" s="142" t="s">
        <v>797</v>
      </c>
      <c r="O12" s="23" t="s">
        <v>685</v>
      </c>
    </row>
    <row r="13" spans="1:15" s="114" customFormat="1" ht="23.25">
      <c r="A13" s="422"/>
      <c r="B13" s="22" t="s">
        <v>807</v>
      </c>
      <c r="C13" s="22" t="s">
        <v>770</v>
      </c>
      <c r="D13" s="22" t="s">
        <v>123</v>
      </c>
      <c r="E13" s="444" t="s">
        <v>787</v>
      </c>
      <c r="F13" s="19" t="s">
        <v>791</v>
      </c>
      <c r="G13" s="28" t="s">
        <v>770</v>
      </c>
      <c r="H13" s="20" t="s">
        <v>777</v>
      </c>
      <c r="I13" s="43" t="s">
        <v>594</v>
      </c>
      <c r="J13" s="451"/>
      <c r="K13" s="422"/>
      <c r="L13" s="422"/>
      <c r="M13" s="26" t="s">
        <v>497</v>
      </c>
      <c r="N13" s="20" t="s">
        <v>798</v>
      </c>
      <c r="O13" s="24" t="s">
        <v>115</v>
      </c>
    </row>
    <row r="14" spans="1:15" s="114" customFormat="1" ht="23.25">
      <c r="A14" s="422"/>
      <c r="B14" s="22" t="s">
        <v>792</v>
      </c>
      <c r="C14" s="22" t="s">
        <v>771</v>
      </c>
      <c r="D14" s="22" t="s">
        <v>765</v>
      </c>
      <c r="E14" s="445" t="s">
        <v>788</v>
      </c>
      <c r="F14" s="20" t="s">
        <v>800</v>
      </c>
      <c r="G14" s="20" t="s">
        <v>775</v>
      </c>
      <c r="H14" s="19" t="s">
        <v>461</v>
      </c>
      <c r="I14" s="417" t="s">
        <v>561</v>
      </c>
      <c r="J14" s="26"/>
      <c r="K14" s="26"/>
      <c r="L14" s="26"/>
      <c r="M14" s="26" t="s">
        <v>306</v>
      </c>
      <c r="N14" s="20" t="s">
        <v>803</v>
      </c>
      <c r="O14" s="136" t="s">
        <v>118</v>
      </c>
    </row>
    <row r="15" spans="1:15" s="114" customFormat="1" ht="23.25">
      <c r="A15" s="422"/>
      <c r="B15" s="197" t="s">
        <v>690</v>
      </c>
      <c r="C15" s="22" t="s">
        <v>772</v>
      </c>
      <c r="D15" s="20"/>
      <c r="E15" s="445" t="s">
        <v>789</v>
      </c>
      <c r="F15" s="20" t="s">
        <v>801</v>
      </c>
      <c r="G15" s="20" t="s">
        <v>776</v>
      </c>
      <c r="H15" s="19" t="s">
        <v>205</v>
      </c>
      <c r="I15" s="417" t="s">
        <v>232</v>
      </c>
      <c r="J15" s="26"/>
      <c r="K15" s="26"/>
      <c r="L15" s="26"/>
      <c r="M15" s="26"/>
      <c r="N15" s="20" t="s">
        <v>802</v>
      </c>
      <c r="O15" s="422"/>
    </row>
    <row r="16" spans="1:15" s="114" customFormat="1" ht="23.25">
      <c r="A16" s="422"/>
      <c r="B16" s="197" t="s">
        <v>692</v>
      </c>
      <c r="C16" s="22" t="s">
        <v>123</v>
      </c>
      <c r="D16" s="20"/>
      <c r="E16" s="143"/>
      <c r="F16" s="22" t="s">
        <v>802</v>
      </c>
      <c r="G16" s="20" t="s">
        <v>777</v>
      </c>
      <c r="H16" s="20"/>
      <c r="I16" s="450">
        <f>(5067*30)+(5067*6)</f>
        <v>182412</v>
      </c>
      <c r="J16" s="450">
        <f>(I16*5%)+182412</f>
        <v>191532.6</v>
      </c>
      <c r="K16" s="450">
        <f>(J16*5%)+J16</f>
        <v>201109.23</v>
      </c>
      <c r="L16" s="450">
        <f>(K16*5%)+K16</f>
        <v>211164.69150000002</v>
      </c>
      <c r="M16" s="26"/>
      <c r="N16" s="20" t="s">
        <v>804</v>
      </c>
      <c r="O16" s="26"/>
    </row>
    <row r="17" spans="1:15" s="114" customFormat="1" ht="23.25">
      <c r="A17" s="422"/>
      <c r="B17" s="226" t="s">
        <v>691</v>
      </c>
      <c r="C17" s="188" t="s">
        <v>44</v>
      </c>
      <c r="D17" s="20"/>
      <c r="E17" s="143"/>
      <c r="F17" s="20"/>
      <c r="G17" s="20" t="s">
        <v>461</v>
      </c>
      <c r="H17" s="20"/>
      <c r="I17" s="478" t="s">
        <v>783</v>
      </c>
      <c r="J17" s="26"/>
      <c r="K17" s="26"/>
      <c r="L17" s="26"/>
      <c r="M17" s="26"/>
      <c r="N17" s="20" t="s">
        <v>805</v>
      </c>
      <c r="O17" s="26"/>
    </row>
    <row r="18" spans="1:15" s="114" customFormat="1" ht="25.5">
      <c r="A18" s="422"/>
      <c r="B18" s="226" t="s">
        <v>767</v>
      </c>
      <c r="C18" s="188" t="s">
        <v>765</v>
      </c>
      <c r="D18" s="20"/>
      <c r="E18" s="206"/>
      <c r="F18" s="422"/>
      <c r="G18" s="20" t="s">
        <v>781</v>
      </c>
      <c r="H18" s="20"/>
      <c r="I18" s="479" t="s">
        <v>784</v>
      </c>
      <c r="J18" s="22"/>
      <c r="K18" s="22"/>
      <c r="L18" s="22"/>
      <c r="M18" s="206"/>
      <c r="N18" s="20" t="s">
        <v>806</v>
      </c>
      <c r="O18" s="206"/>
    </row>
    <row r="19" spans="1:15" s="114" customFormat="1" ht="25.5">
      <c r="A19" s="422"/>
      <c r="B19" s="226" t="s">
        <v>768</v>
      </c>
      <c r="C19" s="20"/>
      <c r="D19" s="20"/>
      <c r="E19" s="206"/>
      <c r="F19" s="422"/>
      <c r="G19" s="447" t="s">
        <v>778</v>
      </c>
      <c r="H19" s="20"/>
      <c r="I19" s="480" t="s">
        <v>786</v>
      </c>
      <c r="J19" s="22"/>
      <c r="K19" s="22"/>
      <c r="L19" s="22"/>
      <c r="M19" s="206"/>
      <c r="N19" s="20" t="s">
        <v>799</v>
      </c>
      <c r="O19" s="206"/>
    </row>
    <row r="20" spans="1:15" s="114" customFormat="1" ht="25.5">
      <c r="A20" s="422"/>
      <c r="C20" s="20"/>
      <c r="D20" s="20"/>
      <c r="E20" s="206"/>
      <c r="F20" s="20"/>
      <c r="G20" s="20" t="s">
        <v>793</v>
      </c>
      <c r="H20" s="20"/>
      <c r="I20" s="480" t="s">
        <v>794</v>
      </c>
      <c r="J20" s="22"/>
      <c r="K20" s="22"/>
      <c r="L20" s="22"/>
      <c r="M20" s="206"/>
      <c r="N20" s="20"/>
      <c r="O20" s="206"/>
    </row>
    <row r="21" spans="1:15" s="114" customFormat="1" ht="25.5">
      <c r="A21" s="422"/>
      <c r="B21" s="20"/>
      <c r="C21" s="20"/>
      <c r="D21" s="20"/>
      <c r="E21" s="206"/>
      <c r="F21" s="20"/>
      <c r="G21" s="20" t="s">
        <v>779</v>
      </c>
      <c r="H21" s="20"/>
      <c r="I21" s="478" t="s">
        <v>795</v>
      </c>
      <c r="J21" s="22"/>
      <c r="K21" s="22"/>
      <c r="L21" s="22"/>
      <c r="M21" s="206"/>
      <c r="N21" s="206"/>
      <c r="O21" s="206"/>
    </row>
    <row r="22" spans="1:15" s="114" customFormat="1" ht="25.5">
      <c r="A22" s="422"/>
      <c r="B22" s="20"/>
      <c r="C22" s="20"/>
      <c r="D22" s="20"/>
      <c r="E22" s="206"/>
      <c r="F22" s="20"/>
      <c r="G22" s="20" t="s">
        <v>782</v>
      </c>
      <c r="H22" s="20"/>
      <c r="I22" s="479" t="s">
        <v>796</v>
      </c>
      <c r="J22" s="22"/>
      <c r="K22" s="22"/>
      <c r="L22" s="22"/>
      <c r="M22" s="206"/>
      <c r="N22" s="206"/>
      <c r="O22" s="206"/>
    </row>
    <row r="23" spans="1:15" s="114" customFormat="1" ht="25.5">
      <c r="A23" s="422"/>
      <c r="B23" s="20"/>
      <c r="C23" s="20"/>
      <c r="D23" s="20"/>
      <c r="E23" s="206"/>
      <c r="F23" s="20"/>
      <c r="G23" s="20" t="s">
        <v>780</v>
      </c>
      <c r="H23" s="20"/>
      <c r="I23" s="22"/>
      <c r="J23" s="22"/>
      <c r="K23" s="22"/>
      <c r="L23" s="22"/>
      <c r="M23" s="206"/>
      <c r="N23" s="206"/>
      <c r="O23" s="206"/>
    </row>
    <row r="24" spans="1:15" s="114" customFormat="1" ht="23.25">
      <c r="A24" s="422"/>
      <c r="B24" s="423"/>
      <c r="C24" s="423"/>
      <c r="D24" s="20"/>
      <c r="E24" s="423"/>
      <c r="F24" s="423"/>
      <c r="G24" s="423"/>
      <c r="H24" s="20"/>
      <c r="I24" s="452"/>
      <c r="J24" s="452"/>
      <c r="K24" s="452"/>
      <c r="L24" s="19"/>
      <c r="M24" s="422"/>
      <c r="N24" s="422"/>
      <c r="O24" s="422"/>
    </row>
    <row r="25" spans="1:15" s="114" customFormat="1" ht="23.25">
      <c r="A25" s="424"/>
      <c r="B25" s="425"/>
      <c r="C25" s="425"/>
      <c r="D25" s="55"/>
      <c r="E25" s="425"/>
      <c r="F25" s="425"/>
      <c r="G25" s="425"/>
      <c r="H25" s="424"/>
      <c r="I25" s="425"/>
      <c r="J25" s="425"/>
      <c r="K25" s="425"/>
      <c r="L25" s="424"/>
      <c r="M25" s="424"/>
      <c r="N25" s="424"/>
      <c r="O25" s="424"/>
    </row>
    <row r="26" spans="2:11" s="114" customFormat="1" ht="23.25"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7" spans="2:11" s="114" customFormat="1" ht="23.25"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30" spans="1:16" s="182" customFormat="1" ht="26.25">
      <c r="A30" s="505"/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</row>
    <row r="31" spans="1:16" s="114" customFormat="1" ht="23.25">
      <c r="A31" s="494"/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</row>
    <row r="32" spans="1:16" s="191" customFormat="1" ht="23.25">
      <c r="A32" s="506"/>
      <c r="B32" s="506"/>
      <c r="C32" s="506"/>
      <c r="D32" s="506"/>
      <c r="E32" s="506"/>
      <c r="F32" s="506"/>
      <c r="G32" s="506"/>
      <c r="H32" s="506"/>
      <c r="I32" s="506"/>
      <c r="J32" s="506"/>
      <c r="K32" s="506"/>
      <c r="L32" s="189"/>
      <c r="M32" s="190"/>
      <c r="N32" s="190"/>
      <c r="O32" s="190"/>
      <c r="P32" s="190"/>
    </row>
    <row r="33" spans="1:16" s="191" customFormat="1" ht="23.25">
      <c r="A33" s="439"/>
      <c r="B33" s="189"/>
      <c r="C33" s="193"/>
      <c r="D33" s="193"/>
      <c r="E33" s="193"/>
      <c r="F33" s="193"/>
      <c r="G33" s="193"/>
      <c r="H33" s="193"/>
      <c r="I33" s="193"/>
      <c r="J33" s="194"/>
      <c r="K33" s="194"/>
      <c r="L33" s="194"/>
      <c r="M33" s="190"/>
      <c r="N33" s="190"/>
      <c r="O33" s="190"/>
      <c r="P33" s="190"/>
    </row>
    <row r="34" spans="1:16" s="191" customFormat="1" ht="23.25">
      <c r="A34" s="439"/>
      <c r="B34" s="189"/>
      <c r="C34" s="193"/>
      <c r="D34" s="193"/>
      <c r="E34" s="193"/>
      <c r="F34" s="193"/>
      <c r="G34" s="193"/>
      <c r="H34" s="193"/>
      <c r="I34" s="193"/>
      <c r="J34" s="193"/>
      <c r="K34" s="193"/>
      <c r="L34" s="189"/>
      <c r="M34" s="190"/>
      <c r="N34" s="190"/>
      <c r="O34" s="190"/>
      <c r="P34" s="190"/>
    </row>
  </sheetData>
  <sheetProtection/>
  <mergeCells count="7">
    <mergeCell ref="A30:P30"/>
    <mergeCell ref="A31:P31"/>
    <mergeCell ref="A32:K32"/>
    <mergeCell ref="A5:K5"/>
    <mergeCell ref="A3:O3"/>
    <mergeCell ref="A4:K4"/>
    <mergeCell ref="I9:L9"/>
  </mergeCells>
  <printOptions/>
  <pageMargins left="0.3937007874015748" right="0.1968503937007874" top="0.3937007874015748" bottom="0.1968503937007874" header="0.31496062992125984" footer="0.31496062992125984"/>
  <pageSetup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7">
      <selection activeCell="C15" sqref="C15"/>
    </sheetView>
  </sheetViews>
  <sheetFormatPr defaultColWidth="9.140625" defaultRowHeight="21.75"/>
  <cols>
    <col min="1" max="1" width="4.7109375" style="0" customWidth="1"/>
    <col min="2" max="2" width="23.57421875" style="0" customWidth="1"/>
    <col min="3" max="3" width="19.57421875" style="0" customWidth="1"/>
    <col min="4" max="4" width="20.57421875" style="0" customWidth="1"/>
    <col min="5" max="5" width="15.57421875" style="0" customWidth="1"/>
    <col min="9" max="9" width="10.8515625" style="0" customWidth="1"/>
    <col min="10" max="10" width="19.140625" style="0" customWidth="1"/>
    <col min="11" max="11" width="13.140625" style="0" customWidth="1"/>
  </cols>
  <sheetData>
    <row r="1" spans="5:11" s="29" customFormat="1" ht="31.5">
      <c r="E1" s="30"/>
      <c r="F1" s="31"/>
      <c r="G1" s="31"/>
      <c r="H1" s="31"/>
      <c r="I1" s="31"/>
      <c r="K1" s="261" t="s">
        <v>433</v>
      </c>
    </row>
    <row r="2" spans="1:11" s="1" customFormat="1" ht="23.25">
      <c r="A2" s="494" t="s">
        <v>61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</row>
    <row r="3" spans="1:11" s="328" customFormat="1" ht="23.25">
      <c r="A3" s="506" t="s">
        <v>485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</row>
    <row r="4" spans="1:11" s="328" customFormat="1" ht="23.25">
      <c r="A4" s="329" t="s">
        <v>486</v>
      </c>
      <c r="B4" s="330"/>
      <c r="C4" s="330"/>
      <c r="D4" s="330"/>
      <c r="E4" s="331"/>
      <c r="F4" s="332"/>
      <c r="G4" s="332"/>
      <c r="H4" s="332"/>
      <c r="I4" s="332"/>
      <c r="J4" s="330"/>
      <c r="K4" s="333"/>
    </row>
    <row r="5" spans="1:11" s="328" customFormat="1" ht="23.25">
      <c r="A5" s="334"/>
      <c r="B5" s="335" t="s">
        <v>487</v>
      </c>
      <c r="C5" s="335"/>
      <c r="D5" s="335"/>
      <c r="E5" s="335"/>
      <c r="F5" s="335"/>
      <c r="G5" s="335"/>
      <c r="H5" s="335"/>
      <c r="I5" s="335"/>
      <c r="J5" s="335"/>
      <c r="K5" s="335"/>
    </row>
    <row r="6" spans="1:11" s="328" customFormat="1" ht="23.25">
      <c r="A6" s="334"/>
      <c r="B6" s="336" t="s">
        <v>512</v>
      </c>
      <c r="C6" s="337"/>
      <c r="D6" s="337"/>
      <c r="E6" s="337"/>
      <c r="F6" s="337"/>
      <c r="G6" s="337"/>
      <c r="H6" s="337"/>
      <c r="I6" s="337"/>
      <c r="J6" s="337"/>
      <c r="K6" s="337"/>
    </row>
    <row r="7" spans="1:11" s="1" customFormat="1" ht="20.25" customHeight="1">
      <c r="A7" s="498" t="s">
        <v>0</v>
      </c>
      <c r="B7" s="498" t="s">
        <v>1</v>
      </c>
      <c r="C7" s="498" t="s">
        <v>2</v>
      </c>
      <c r="D7" s="492" t="s">
        <v>8</v>
      </c>
      <c r="E7" s="495" t="s">
        <v>7</v>
      </c>
      <c r="F7" s="496"/>
      <c r="G7" s="496"/>
      <c r="H7" s="497"/>
      <c r="I7" s="492" t="s">
        <v>9</v>
      </c>
      <c r="J7" s="492" t="s">
        <v>10</v>
      </c>
      <c r="K7" s="492" t="s">
        <v>22</v>
      </c>
    </row>
    <row r="8" spans="1:11" s="1" customFormat="1" ht="38.25" customHeight="1">
      <c r="A8" s="499"/>
      <c r="B8" s="499"/>
      <c r="C8" s="499"/>
      <c r="D8" s="493"/>
      <c r="E8" s="16" t="s">
        <v>11</v>
      </c>
      <c r="F8" s="17" t="s">
        <v>12</v>
      </c>
      <c r="G8" s="17" t="s">
        <v>13</v>
      </c>
      <c r="H8" s="17" t="s">
        <v>14</v>
      </c>
      <c r="I8" s="493"/>
      <c r="J8" s="493"/>
      <c r="K8" s="493"/>
    </row>
    <row r="9" spans="1:11" ht="22.5" customHeight="1">
      <c r="A9" s="25" t="s">
        <v>6</v>
      </c>
      <c r="B9" s="21" t="s">
        <v>488</v>
      </c>
      <c r="C9" s="173" t="s">
        <v>491</v>
      </c>
      <c r="D9" s="21" t="s">
        <v>506</v>
      </c>
      <c r="E9" s="145">
        <v>10000</v>
      </c>
      <c r="F9" s="23" t="s">
        <v>3</v>
      </c>
      <c r="G9" s="23" t="s">
        <v>3</v>
      </c>
      <c r="H9" s="23" t="s">
        <v>3</v>
      </c>
      <c r="I9" s="134" t="s">
        <v>127</v>
      </c>
      <c r="J9" s="142" t="s">
        <v>495</v>
      </c>
      <c r="K9" s="338" t="s">
        <v>25</v>
      </c>
    </row>
    <row r="10" spans="1:11" ht="22.5" customHeight="1">
      <c r="A10" s="20"/>
      <c r="B10" s="20" t="s">
        <v>489</v>
      </c>
      <c r="C10" s="22" t="s">
        <v>492</v>
      </c>
      <c r="D10" s="22" t="s">
        <v>508</v>
      </c>
      <c r="E10" s="151" t="s">
        <v>124</v>
      </c>
      <c r="F10" s="136"/>
      <c r="G10" s="136"/>
      <c r="H10" s="136"/>
      <c r="I10" s="136" t="s">
        <v>494</v>
      </c>
      <c r="J10" s="22" t="s">
        <v>496</v>
      </c>
      <c r="K10" s="24"/>
    </row>
    <row r="11" spans="1:11" ht="22.5" customHeight="1">
      <c r="A11" s="20"/>
      <c r="B11" s="35"/>
      <c r="C11" s="22"/>
      <c r="D11" s="22" t="s">
        <v>509</v>
      </c>
      <c r="E11" s="151" t="s">
        <v>119</v>
      </c>
      <c r="F11" s="136"/>
      <c r="G11" s="19"/>
      <c r="H11" s="19"/>
      <c r="I11" s="136"/>
      <c r="J11" s="22" t="s">
        <v>490</v>
      </c>
      <c r="K11" s="24"/>
    </row>
    <row r="12" spans="1:11" ht="22.5" customHeight="1">
      <c r="A12" s="20"/>
      <c r="B12" s="22"/>
      <c r="C12" s="22"/>
      <c r="D12" s="22" t="s">
        <v>511</v>
      </c>
      <c r="E12" s="151" t="s">
        <v>120</v>
      </c>
      <c r="F12" s="136"/>
      <c r="G12" s="19"/>
      <c r="H12" s="19"/>
      <c r="I12" s="136"/>
      <c r="J12" s="20" t="s">
        <v>504</v>
      </c>
      <c r="K12" s="136"/>
    </row>
    <row r="13" spans="1:11" ht="22.5" customHeight="1">
      <c r="A13" s="20"/>
      <c r="B13" s="22"/>
      <c r="C13" s="22"/>
      <c r="D13" s="22" t="s">
        <v>510</v>
      </c>
      <c r="E13" s="56"/>
      <c r="F13" s="136"/>
      <c r="G13" s="19"/>
      <c r="H13" s="19"/>
      <c r="I13" s="176"/>
      <c r="J13" s="22"/>
      <c r="K13" s="19"/>
    </row>
    <row r="14" spans="1:11" ht="22.5" customHeight="1">
      <c r="A14" s="206"/>
      <c r="B14" s="206"/>
      <c r="C14" s="206"/>
      <c r="D14" s="22" t="s">
        <v>507</v>
      </c>
      <c r="E14" s="206"/>
      <c r="F14" s="206"/>
      <c r="G14" s="206"/>
      <c r="H14" s="206"/>
      <c r="I14" s="206"/>
      <c r="J14" s="206"/>
      <c r="K14" s="206"/>
    </row>
    <row r="15" spans="1:11" ht="22.5" customHeight="1">
      <c r="A15" s="206"/>
      <c r="B15" s="206"/>
      <c r="C15" s="206"/>
      <c r="D15" s="22" t="s">
        <v>493</v>
      </c>
      <c r="E15" s="206"/>
      <c r="F15" s="206"/>
      <c r="G15" s="206"/>
      <c r="H15" s="206"/>
      <c r="I15" s="206"/>
      <c r="J15" s="206"/>
      <c r="K15" s="206"/>
    </row>
    <row r="16" spans="1:11" ht="22.5" customHeight="1">
      <c r="A16" s="206"/>
      <c r="B16" s="206"/>
      <c r="C16" s="206"/>
      <c r="D16" s="22" t="s">
        <v>722</v>
      </c>
      <c r="E16" s="206"/>
      <c r="F16" s="206"/>
      <c r="G16" s="206"/>
      <c r="H16" s="206"/>
      <c r="I16" s="206"/>
      <c r="J16" s="206"/>
      <c r="K16" s="206"/>
    </row>
    <row r="17" spans="1:11" ht="20.25" customHeight="1">
      <c r="A17" s="206"/>
      <c r="B17" s="206"/>
      <c r="C17" s="206"/>
      <c r="D17" s="22" t="s">
        <v>723</v>
      </c>
      <c r="E17" s="206"/>
      <c r="F17" s="206"/>
      <c r="G17" s="206"/>
      <c r="H17" s="206"/>
      <c r="I17" s="206"/>
      <c r="J17" s="206"/>
      <c r="K17" s="206"/>
    </row>
    <row r="18" spans="1:11" ht="20.25" customHeight="1">
      <c r="A18" s="206"/>
      <c r="B18" s="206"/>
      <c r="C18" s="206"/>
      <c r="E18" s="206"/>
      <c r="F18" s="206"/>
      <c r="G18" s="206"/>
      <c r="H18" s="206"/>
      <c r="I18" s="206"/>
      <c r="J18" s="206"/>
      <c r="K18" s="206"/>
    </row>
    <row r="19" spans="1:11" ht="20.25" customHeight="1">
      <c r="A19" s="206"/>
      <c r="B19" s="206"/>
      <c r="C19" s="206"/>
      <c r="E19" s="206"/>
      <c r="F19" s="206"/>
      <c r="G19" s="206"/>
      <c r="H19" s="206"/>
      <c r="I19" s="206"/>
      <c r="J19" s="206"/>
      <c r="K19" s="206"/>
    </row>
    <row r="20" spans="1:11" ht="20.25" customHeight="1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 ht="21.75">
      <c r="A21" s="206"/>
      <c r="B21" s="206"/>
      <c r="C21" s="206"/>
      <c r="E21" s="206"/>
      <c r="F21" s="206"/>
      <c r="G21" s="206"/>
      <c r="H21" s="206"/>
      <c r="I21" s="206"/>
      <c r="J21" s="206"/>
      <c r="K21" s="206"/>
    </row>
    <row r="22" spans="1:11" ht="21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</row>
  </sheetData>
  <sheetProtection/>
  <mergeCells count="10">
    <mergeCell ref="A2:K2"/>
    <mergeCell ref="A3:K3"/>
    <mergeCell ref="A7:A8"/>
    <mergeCell ref="B7:B8"/>
    <mergeCell ref="C7:C8"/>
    <mergeCell ref="D7:D8"/>
    <mergeCell ref="E7:H7"/>
    <mergeCell ref="I7:I8"/>
    <mergeCell ref="J7:J8"/>
    <mergeCell ref="K7:K8"/>
  </mergeCells>
  <printOptions/>
  <pageMargins left="0.3937007874015748" right="0.1968503937007874" top="0.3937007874015748" bottom="0.1968503937007874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Laser</dc:creator>
  <cp:keywords/>
  <dc:description/>
  <cp:lastModifiedBy>KCOM</cp:lastModifiedBy>
  <cp:lastPrinted>2018-02-28T04:09:33Z</cp:lastPrinted>
  <dcterms:created xsi:type="dcterms:W3CDTF">2004-06-14T06:32:37Z</dcterms:created>
  <dcterms:modified xsi:type="dcterms:W3CDTF">2018-03-02T01:52:02Z</dcterms:modified>
  <cp:category/>
  <cp:version/>
  <cp:contentType/>
  <cp:contentStatus/>
</cp:coreProperties>
</file>